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C:\Users\con.inthsf\Documents\Control Interno_USI ESE\4.1 Informes de Seguimientos de la OCI\Seguimiento PAAC 2025_2o Cuatrimestre 2025\"/>
    </mc:Choice>
  </mc:AlternateContent>
  <xr:revisionPtr revIDLastSave="0" documentId="13_ncr:1_{8F1F6B6F-FB10-4795-AFB0-E329698172BF}" xr6:coauthVersionLast="47" xr6:coauthVersionMax="47" xr10:uidLastSave="{00000000-0000-0000-0000-000000000000}"/>
  <bookViews>
    <workbookView xWindow="-120" yWindow="-120" windowWidth="29040" windowHeight="15720" firstSheet="6" activeTab="7"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r:id="rId9"/>
    <sheet name="9 RIESGO DEL PROCESO" sheetId="33" r:id="rId10"/>
    <sheet name="10 CONTROL DE CAMBIOS" sheetId="20" r:id="rId11"/>
  </sheets>
  <externalReferences>
    <externalReference r:id="rId12"/>
    <externalReference r:id="rId13"/>
  </externalReferences>
  <definedNames>
    <definedName name="_xlnm._FilterDatabase" localSheetId="0" hidden="1">'1 INSTRUCTIVO'!$B$85:$H$119</definedName>
    <definedName name="_xlnm._FilterDatabase" localSheetId="1" hidden="1">'2 CONTEXTO E IDENTIFICACIÓN'!$A$7:$J$8</definedName>
    <definedName name="_xlnm._FilterDatabase" localSheetId="2" hidden="1">'3 PROBABIL E IMPACTO INHERENTE'!$A$8:$N$8</definedName>
    <definedName name="_xlnm._FilterDatabase" localSheetId="3" hidden="1">'4 MAPA CALOR INHERENTE'!$A$8:$AJ$8</definedName>
    <definedName name="_xlnm._FilterDatabase" localSheetId="4" hidden="1">'5 VALORACIÓN DEL CONTROL'!$A$7:$W$87</definedName>
    <definedName name="_xlnm._FilterDatabase" localSheetId="5" hidden="1">'6 MAPA CALOR RESIDUAL'!$A$8:$AL$8</definedName>
    <definedName name="_xlnm._FilterDatabase" localSheetId="6" hidden="1">'7 MAPA CALOR INHEREN Y RESIDUAL'!$A$9:$AL$9</definedName>
    <definedName name="_xlnm._FilterDatabase" localSheetId="7" hidden="1">'8 MAPA RIESGOS'!$A$8:$AX$28</definedName>
    <definedName name="Afectación_Económica">'3 PROBABIL E IMPACTO INHERENTE'!$X$9:$X$14</definedName>
    <definedName name="_xlnm.Print_Area" localSheetId="10">'10 CONTROL DE CAMBIOS'!$A$1:$D$9</definedName>
    <definedName name="_xlnm.Print_Area" localSheetId="2">'3 PROBABIL E IMPACTO INHERENTE'!$A$1:$Y$28</definedName>
    <definedName name="Definicion_tratamiento">'11 FORMULAS'!#REF!</definedName>
    <definedName name="E_Relaciones_Laborales">'11 FORMULAS'!$C$12:$C$17</definedName>
    <definedName name="F_Usuarios_Productos_y_Prácticas_Organizacionales">'11 FORMULAS'!$C$18:$C$23</definedName>
    <definedName name="Fiscal">'11 FORMULAS'!$B$36:$B$39</definedName>
    <definedName name="Fiscal_A">'11 FORMULAS'!$B$36:$B$39</definedName>
    <definedName name="Fiscal_B">'11 FORMULAS'!$C$36</definedName>
    <definedName name="G_Daños_Activos_Físicos">'11 FORMULAS'!$C$24:$C$26</definedName>
    <definedName name="Gestión">'11 FORMULAS'!$B$32:$B$34</definedName>
    <definedName name="Gestión_A">'11 FORMULAS'!$B$32:$B$34</definedName>
    <definedName name="Gestión_B">'11 FORMULAS'!$C$32</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FORMULAS'!$D$33:$G$33</definedName>
    <definedName name="Posibilidad_de_pérdida_Económica">'11 FORMULAS'!$C$32:$F$32</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Tipo" localSheetId="10">'[2]CONTEXTO E IDENTIFICACIÓN'!$C$21:$C$24</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IDENTIFICACIÓN'!$7:$8</definedName>
    <definedName name="_xlnm.Print_Titles" localSheetId="2">'3 PROBABIL E IMPACTO INHERENTE'!$5:$8</definedName>
    <definedName name="_xlnm.Print_Titles" localSheetId="4">'5 VALORACIÓN DEL CONTROL'!$3:$7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9" l="1"/>
  <c r="F20" i="30"/>
  <c r="F18" i="30"/>
  <c r="F12" i="30" l="1"/>
  <c r="F13" i="30"/>
  <c r="I13" i="30"/>
  <c r="J13" i="30" s="1"/>
  <c r="F14" i="30"/>
  <c r="I14" i="30"/>
  <c r="J14" i="30" s="1"/>
  <c r="F15" i="30"/>
  <c r="I15" i="30"/>
  <c r="J15" i="30" s="1"/>
  <c r="F16" i="30"/>
  <c r="I16" i="30"/>
  <c r="J16" i="30" s="1"/>
  <c r="F17" i="30"/>
  <c r="I17" i="30"/>
  <c r="J17" i="30" s="1"/>
  <c r="I18" i="30"/>
  <c r="J18" i="30" s="1"/>
  <c r="F19" i="30"/>
  <c r="I19" i="30"/>
  <c r="J19" i="30" s="1"/>
  <c r="I10" i="30" l="1"/>
  <c r="J10" i="30" s="1"/>
  <c r="F10" i="30"/>
  <c r="F9" i="30"/>
  <c r="L9" i="9" l="1"/>
  <c r="L8" i="9"/>
  <c r="K8" i="9"/>
  <c r="N8" i="9"/>
  <c r="D9" i="15"/>
  <c r="E9" i="15" s="1"/>
  <c r="L10" i="9"/>
  <c r="L11" i="9"/>
  <c r="N9" i="9"/>
  <c r="K9" i="9"/>
  <c r="K10" i="9"/>
  <c r="N10" i="9"/>
  <c r="K11" i="9"/>
  <c r="N11" i="9"/>
  <c r="R11" i="9" s="1"/>
  <c r="E2" i="37"/>
  <c r="E1" i="37"/>
  <c r="C2" i="20"/>
  <c r="C1" i="20"/>
  <c r="C2" i="33"/>
  <c r="C1" i="33"/>
  <c r="C2" i="36"/>
  <c r="C1" i="36"/>
  <c r="C2" i="35"/>
  <c r="C1" i="35"/>
  <c r="C2" i="9"/>
  <c r="C1" i="9"/>
  <c r="C2" i="31"/>
  <c r="C1" i="31"/>
  <c r="C2" i="15"/>
  <c r="C1" i="15"/>
  <c r="B1" i="20"/>
  <c r="B1" i="33"/>
  <c r="B1" i="36"/>
  <c r="B1" i="37"/>
  <c r="B1" i="35"/>
  <c r="B1" i="9"/>
  <c r="B1" i="31"/>
  <c r="B1" i="15"/>
  <c r="H2" i="15"/>
  <c r="D1" i="15"/>
  <c r="I9" i="30"/>
  <c r="J9" i="30" s="1"/>
  <c r="B5" i="33"/>
  <c r="B4" i="33"/>
  <c r="B5" i="37"/>
  <c r="B4" i="37"/>
  <c r="B5" i="36"/>
  <c r="B4" i="36"/>
  <c r="B5" i="35"/>
  <c r="B4" i="35"/>
  <c r="I2" i="33"/>
  <c r="G2" i="33"/>
  <c r="F2" i="33"/>
  <c r="G1" i="33"/>
  <c r="F1" i="33"/>
  <c r="M2" i="37"/>
  <c r="K2" i="37"/>
  <c r="J2" i="37"/>
  <c r="K1" i="37"/>
  <c r="J1" i="37"/>
  <c r="I2" i="36"/>
  <c r="G2" i="36"/>
  <c r="F2" i="36"/>
  <c r="G1" i="36"/>
  <c r="F1" i="36"/>
  <c r="J2" i="35"/>
  <c r="H2" i="35"/>
  <c r="G2" i="35"/>
  <c r="H1" i="35"/>
  <c r="G1" i="35"/>
  <c r="J2" i="9"/>
  <c r="H2" i="9"/>
  <c r="G2" i="9"/>
  <c r="H1" i="9"/>
  <c r="G1" i="9"/>
  <c r="B4" i="9"/>
  <c r="B3" i="9"/>
  <c r="L3" i="31"/>
  <c r="J3" i="31"/>
  <c r="J2" i="31"/>
  <c r="B5" i="31"/>
  <c r="B4" i="31"/>
  <c r="J4" i="15"/>
  <c r="H4" i="15"/>
  <c r="B5" i="15"/>
  <c r="B4" i="15"/>
  <c r="A84" i="9"/>
  <c r="A80" i="9"/>
  <c r="A76" i="9"/>
  <c r="A72" i="9"/>
  <c r="A68" i="9"/>
  <c r="A64" i="9"/>
  <c r="A60" i="9"/>
  <c r="A56" i="9"/>
  <c r="A52" i="9"/>
  <c r="A48" i="9"/>
  <c r="A44" i="9"/>
  <c r="A40" i="9"/>
  <c r="A36" i="9"/>
  <c r="A32" i="9"/>
  <c r="A28" i="9"/>
  <c r="A24" i="9"/>
  <c r="A20" i="9"/>
  <c r="A16" i="9"/>
  <c r="N87" i="9"/>
  <c r="L87" i="9"/>
  <c r="K87" i="9"/>
  <c r="I87" i="9"/>
  <c r="N86" i="9"/>
  <c r="L86" i="9"/>
  <c r="K86" i="9"/>
  <c r="R86" i="9" s="1"/>
  <c r="I86" i="9"/>
  <c r="N85" i="9"/>
  <c r="L85" i="9"/>
  <c r="K85" i="9"/>
  <c r="I85" i="9"/>
  <c r="N84" i="9"/>
  <c r="L84" i="9"/>
  <c r="K84" i="9"/>
  <c r="I84" i="9"/>
  <c r="N83" i="9"/>
  <c r="L83" i="9"/>
  <c r="K83" i="9"/>
  <c r="I83" i="9"/>
  <c r="N82" i="9"/>
  <c r="L82" i="9"/>
  <c r="K82" i="9"/>
  <c r="R82" i="9" s="1"/>
  <c r="I82" i="9"/>
  <c r="N81" i="9"/>
  <c r="L81" i="9"/>
  <c r="K81" i="9"/>
  <c r="I81" i="9"/>
  <c r="N80" i="9"/>
  <c r="L80" i="9"/>
  <c r="K80" i="9"/>
  <c r="R80" i="9" s="1"/>
  <c r="I80" i="9"/>
  <c r="N79" i="9"/>
  <c r="L79" i="9"/>
  <c r="K79" i="9"/>
  <c r="I79" i="9"/>
  <c r="N78" i="9"/>
  <c r="L78" i="9"/>
  <c r="K78" i="9"/>
  <c r="R78" i="9" s="1"/>
  <c r="I78" i="9"/>
  <c r="N77" i="9"/>
  <c r="L77" i="9"/>
  <c r="K77" i="9"/>
  <c r="I77" i="9"/>
  <c r="N76" i="9"/>
  <c r="L76" i="9"/>
  <c r="K76" i="9"/>
  <c r="R76" i="9" s="1"/>
  <c r="I76" i="9"/>
  <c r="N75" i="9"/>
  <c r="L75" i="9"/>
  <c r="K75" i="9"/>
  <c r="I75" i="9"/>
  <c r="N74" i="9"/>
  <c r="L74" i="9"/>
  <c r="K74" i="9"/>
  <c r="I74" i="9"/>
  <c r="N73" i="9"/>
  <c r="L73" i="9"/>
  <c r="K73" i="9"/>
  <c r="I73" i="9"/>
  <c r="N72" i="9"/>
  <c r="L72" i="9"/>
  <c r="K72" i="9"/>
  <c r="R72" i="9" s="1"/>
  <c r="I72" i="9"/>
  <c r="N71" i="9"/>
  <c r="L71" i="9"/>
  <c r="K71" i="9"/>
  <c r="I71" i="9"/>
  <c r="N70" i="9"/>
  <c r="L70" i="9"/>
  <c r="K70" i="9"/>
  <c r="I70" i="9"/>
  <c r="N69" i="9"/>
  <c r="L69" i="9"/>
  <c r="K69" i="9"/>
  <c r="I69" i="9"/>
  <c r="N68" i="9"/>
  <c r="R68" i="9" s="1"/>
  <c r="L68" i="9"/>
  <c r="K68" i="9"/>
  <c r="I68" i="9"/>
  <c r="N67" i="9"/>
  <c r="R67" i="9" s="1"/>
  <c r="L67" i="9"/>
  <c r="K67" i="9"/>
  <c r="I67" i="9"/>
  <c r="N66" i="9"/>
  <c r="L66" i="9"/>
  <c r="K66" i="9"/>
  <c r="R66" i="9" s="1"/>
  <c r="I66" i="9"/>
  <c r="N65" i="9"/>
  <c r="L65" i="9"/>
  <c r="K65" i="9"/>
  <c r="I65" i="9"/>
  <c r="N64" i="9"/>
  <c r="L64" i="9"/>
  <c r="K64" i="9"/>
  <c r="R64" i="9"/>
  <c r="I64" i="9"/>
  <c r="N63" i="9"/>
  <c r="L63" i="9"/>
  <c r="K63" i="9"/>
  <c r="R63" i="9" s="1"/>
  <c r="I63" i="9"/>
  <c r="N62" i="9"/>
  <c r="L62" i="9"/>
  <c r="K62" i="9"/>
  <c r="R62" i="9" s="1"/>
  <c r="I62" i="9"/>
  <c r="N61" i="9"/>
  <c r="L61" i="9"/>
  <c r="K61" i="9"/>
  <c r="R61" i="9" s="1"/>
  <c r="I61" i="9"/>
  <c r="N60" i="9"/>
  <c r="R60" i="9" s="1"/>
  <c r="L60" i="9"/>
  <c r="K60" i="9"/>
  <c r="I60" i="9"/>
  <c r="N59" i="9"/>
  <c r="L59" i="9"/>
  <c r="K59" i="9"/>
  <c r="R59" i="9" s="1"/>
  <c r="I59" i="9"/>
  <c r="N58" i="9"/>
  <c r="L58" i="9"/>
  <c r="K58" i="9"/>
  <c r="R58" i="9" s="1"/>
  <c r="I58" i="9"/>
  <c r="N57" i="9"/>
  <c r="L57" i="9"/>
  <c r="K57" i="9"/>
  <c r="I57" i="9"/>
  <c r="N56" i="9"/>
  <c r="L56" i="9"/>
  <c r="K56" i="9"/>
  <c r="I56" i="9"/>
  <c r="N55" i="9"/>
  <c r="L55" i="9"/>
  <c r="K55" i="9"/>
  <c r="R55" i="9" s="1"/>
  <c r="I55" i="9"/>
  <c r="N54" i="9"/>
  <c r="L54" i="9"/>
  <c r="K54" i="9"/>
  <c r="I54" i="9"/>
  <c r="N53" i="9"/>
  <c r="L53" i="9"/>
  <c r="K53" i="9"/>
  <c r="I53" i="9"/>
  <c r="N52" i="9"/>
  <c r="L52" i="9"/>
  <c r="K52" i="9"/>
  <c r="I52" i="9"/>
  <c r="N51" i="9"/>
  <c r="L51" i="9"/>
  <c r="K51" i="9"/>
  <c r="R51" i="9" s="1"/>
  <c r="I51" i="9"/>
  <c r="N50" i="9"/>
  <c r="L50" i="9"/>
  <c r="K50" i="9"/>
  <c r="R50" i="9"/>
  <c r="I50" i="9"/>
  <c r="N49" i="9"/>
  <c r="L49" i="9"/>
  <c r="K49" i="9"/>
  <c r="I49" i="9"/>
  <c r="N48" i="9"/>
  <c r="L48" i="9"/>
  <c r="K48" i="9"/>
  <c r="R48" i="9" s="1"/>
  <c r="I48" i="9"/>
  <c r="N47" i="9"/>
  <c r="L47" i="9"/>
  <c r="K47" i="9"/>
  <c r="R47" i="9" s="1"/>
  <c r="I47" i="9"/>
  <c r="N46" i="9"/>
  <c r="L46" i="9"/>
  <c r="K46" i="9"/>
  <c r="I46" i="9"/>
  <c r="N45" i="9"/>
  <c r="L45" i="9"/>
  <c r="K45" i="9"/>
  <c r="R45" i="9" s="1"/>
  <c r="I45" i="9"/>
  <c r="N44" i="9"/>
  <c r="L44" i="9"/>
  <c r="K44" i="9"/>
  <c r="I44" i="9"/>
  <c r="N43" i="9"/>
  <c r="L43" i="9"/>
  <c r="K43" i="9"/>
  <c r="I43" i="9"/>
  <c r="N42" i="9"/>
  <c r="L42" i="9"/>
  <c r="K42" i="9"/>
  <c r="I42" i="9"/>
  <c r="N41" i="9"/>
  <c r="L41" i="9"/>
  <c r="K41" i="9"/>
  <c r="I41" i="9"/>
  <c r="N40" i="9"/>
  <c r="L40" i="9"/>
  <c r="K40" i="9"/>
  <c r="I40" i="9"/>
  <c r="N39" i="9"/>
  <c r="L39" i="9"/>
  <c r="K39" i="9"/>
  <c r="I39" i="9"/>
  <c r="N38" i="9"/>
  <c r="L38" i="9"/>
  <c r="K38" i="9"/>
  <c r="R38" i="9" s="1"/>
  <c r="I38" i="9"/>
  <c r="N37" i="9"/>
  <c r="L37" i="9"/>
  <c r="K37" i="9"/>
  <c r="R37" i="9" s="1"/>
  <c r="I37" i="9"/>
  <c r="N36" i="9"/>
  <c r="L36" i="9"/>
  <c r="K36" i="9"/>
  <c r="N35" i="9"/>
  <c r="R35" i="9" s="1"/>
  <c r="L35" i="9"/>
  <c r="K35" i="9"/>
  <c r="I35" i="9"/>
  <c r="N34" i="9"/>
  <c r="L34" i="9"/>
  <c r="K34" i="9"/>
  <c r="R34" i="9"/>
  <c r="I34" i="9"/>
  <c r="N33" i="9"/>
  <c r="L33" i="9"/>
  <c r="K33" i="9"/>
  <c r="R33" i="9" s="1"/>
  <c r="I33" i="9"/>
  <c r="N32" i="9"/>
  <c r="L32" i="9"/>
  <c r="K32" i="9"/>
  <c r="I32" i="9"/>
  <c r="N31" i="9"/>
  <c r="L31" i="9"/>
  <c r="K31" i="9"/>
  <c r="I31" i="9"/>
  <c r="N30" i="9"/>
  <c r="L30" i="9"/>
  <c r="K30" i="9"/>
  <c r="R30" i="9" s="1"/>
  <c r="I30" i="9"/>
  <c r="N29" i="9"/>
  <c r="L29" i="9"/>
  <c r="K29" i="9"/>
  <c r="I29" i="9"/>
  <c r="N28" i="9"/>
  <c r="L28" i="9"/>
  <c r="K28" i="9"/>
  <c r="I28" i="9"/>
  <c r="N27" i="9"/>
  <c r="L27" i="9"/>
  <c r="K27" i="9"/>
  <c r="R27" i="9"/>
  <c r="I27" i="9"/>
  <c r="N26" i="9"/>
  <c r="L26" i="9"/>
  <c r="K26" i="9"/>
  <c r="R26" i="9"/>
  <c r="I26" i="9"/>
  <c r="N25" i="9"/>
  <c r="L25" i="9"/>
  <c r="K25" i="9"/>
  <c r="I25" i="9"/>
  <c r="N24" i="9"/>
  <c r="R24" i="9" s="1"/>
  <c r="L24" i="9"/>
  <c r="K24" i="9"/>
  <c r="I24" i="9"/>
  <c r="N23" i="9"/>
  <c r="L23" i="9"/>
  <c r="K23" i="9"/>
  <c r="I23" i="9"/>
  <c r="N22" i="9"/>
  <c r="L22" i="9"/>
  <c r="K22" i="9"/>
  <c r="R22" i="9" s="1"/>
  <c r="I22" i="9"/>
  <c r="N21" i="9"/>
  <c r="L21" i="9"/>
  <c r="K21" i="9"/>
  <c r="R21" i="9" s="1"/>
  <c r="I21" i="9"/>
  <c r="N20" i="9"/>
  <c r="L20" i="9"/>
  <c r="K20" i="9"/>
  <c r="I20" i="9"/>
  <c r="N19" i="9"/>
  <c r="R19" i="9" s="1"/>
  <c r="L19" i="9"/>
  <c r="K19" i="9"/>
  <c r="I19" i="9"/>
  <c r="N18" i="9"/>
  <c r="L18" i="9"/>
  <c r="K18" i="9"/>
  <c r="I18" i="9"/>
  <c r="N17" i="9"/>
  <c r="R17" i="9" s="1"/>
  <c r="L17" i="9"/>
  <c r="K17" i="9"/>
  <c r="I17" i="9"/>
  <c r="N16" i="9"/>
  <c r="L16" i="9"/>
  <c r="K16" i="9"/>
  <c r="I16" i="9"/>
  <c r="A12" i="9"/>
  <c r="N15" i="9"/>
  <c r="L15" i="9"/>
  <c r="K15" i="9"/>
  <c r="I15" i="9"/>
  <c r="N14" i="9"/>
  <c r="L14" i="9"/>
  <c r="K14" i="9"/>
  <c r="I14" i="9"/>
  <c r="N13" i="9"/>
  <c r="L13" i="9"/>
  <c r="K13" i="9"/>
  <c r="R13" i="9" s="1"/>
  <c r="I13" i="9"/>
  <c r="N12" i="9"/>
  <c r="L12" i="9"/>
  <c r="K12" i="9"/>
  <c r="I12" i="9"/>
  <c r="I10" i="9"/>
  <c r="I11" i="9"/>
  <c r="I9" i="9"/>
  <c r="I8" i="9"/>
  <c r="R79" i="9"/>
  <c r="R85" i="9"/>
  <c r="R87" i="9"/>
  <c r="R15" i="9"/>
  <c r="R14" i="9"/>
  <c r="I3" i="31"/>
  <c r="I2" i="31"/>
  <c r="G4" i="15"/>
  <c r="G2" i="15"/>
  <c r="I11" i="30"/>
  <c r="J11" i="30" s="1"/>
  <c r="I12" i="30"/>
  <c r="J12" i="30" s="1"/>
  <c r="I20" i="30"/>
  <c r="J20" i="30" s="1"/>
  <c r="I21" i="30"/>
  <c r="J21" i="30" s="1"/>
  <c r="I22" i="30"/>
  <c r="J22" i="30" s="1"/>
  <c r="I23" i="30"/>
  <c r="J23" i="30" s="1"/>
  <c r="I24" i="30"/>
  <c r="J24" i="30" s="1"/>
  <c r="I25" i="30"/>
  <c r="J25" i="30" s="1"/>
  <c r="I26" i="30"/>
  <c r="J26" i="30" s="1"/>
  <c r="I27" i="30"/>
  <c r="J27" i="30" s="1"/>
  <c r="I28" i="30"/>
  <c r="J28" i="30" s="1"/>
  <c r="F2" i="37"/>
  <c r="F1" i="37"/>
  <c r="H9" i="15"/>
  <c r="H10" i="15"/>
  <c r="M10" i="15" s="1"/>
  <c r="N10" i="15" s="1"/>
  <c r="D10" i="31" s="1"/>
  <c r="F10" i="36" s="1"/>
  <c r="H11" i="15"/>
  <c r="H12" i="15"/>
  <c r="H13" i="15"/>
  <c r="H14" i="15"/>
  <c r="H15" i="15"/>
  <c r="H16" i="15"/>
  <c r="H17" i="15"/>
  <c r="H18" i="15"/>
  <c r="H19" i="15"/>
  <c r="H20" i="15"/>
  <c r="H21" i="15"/>
  <c r="H22" i="15"/>
  <c r="H23" i="15"/>
  <c r="H24" i="15"/>
  <c r="H25" i="15"/>
  <c r="M25" i="15" s="1"/>
  <c r="H26" i="15"/>
  <c r="M26" i="15" s="1"/>
  <c r="H27" i="15"/>
  <c r="M27" i="15" s="1"/>
  <c r="H28" i="15"/>
  <c r="L9" i="15"/>
  <c r="K10"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M28" i="15" s="1"/>
  <c r="L28" i="15"/>
  <c r="K9" i="15"/>
  <c r="I10" i="15"/>
  <c r="I11" i="15"/>
  <c r="I12" i="15"/>
  <c r="I13" i="15"/>
  <c r="I14" i="15"/>
  <c r="I15" i="15"/>
  <c r="I16" i="15"/>
  <c r="I17" i="15"/>
  <c r="I18" i="15"/>
  <c r="I19" i="15"/>
  <c r="I20" i="15"/>
  <c r="I21" i="15"/>
  <c r="I22" i="15"/>
  <c r="I23" i="15"/>
  <c r="I24" i="15"/>
  <c r="I25" i="15"/>
  <c r="I26" i="15"/>
  <c r="I27" i="15"/>
  <c r="I28" i="15"/>
  <c r="I9" i="15"/>
  <c r="D10" i="15"/>
  <c r="E10" i="15" s="1"/>
  <c r="D11" i="15"/>
  <c r="F11" i="15" s="1"/>
  <c r="C11" i="31" s="1"/>
  <c r="D12" i="15"/>
  <c r="E12" i="15" s="1"/>
  <c r="D13" i="15"/>
  <c r="E13" i="15" s="1"/>
  <c r="D14" i="15"/>
  <c r="E14" i="15" s="1"/>
  <c r="D15" i="15"/>
  <c r="E15" i="15" s="1"/>
  <c r="D16" i="15"/>
  <c r="E16" i="15" s="1"/>
  <c r="D17" i="15"/>
  <c r="E17" i="15" s="1"/>
  <c r="D18" i="15"/>
  <c r="E18" i="15" s="1"/>
  <c r="D19" i="15"/>
  <c r="F19" i="15" s="1"/>
  <c r="C19" i="31" s="1"/>
  <c r="D20" i="15"/>
  <c r="E20" i="15" s="1"/>
  <c r="C20" i="36" s="1"/>
  <c r="D21" i="15"/>
  <c r="E21" i="15" s="1"/>
  <c r="D22" i="15"/>
  <c r="F22" i="15" s="1"/>
  <c r="C22" i="31" s="1"/>
  <c r="D23" i="15"/>
  <c r="E23" i="15" s="1"/>
  <c r="D24" i="15"/>
  <c r="D25" i="15"/>
  <c r="D26" i="15"/>
  <c r="E26" i="15" s="1"/>
  <c r="D27" i="15"/>
  <c r="F27" i="15" s="1"/>
  <c r="C27" i="31" s="1"/>
  <c r="D28" i="15"/>
  <c r="E25" i="15"/>
  <c r="C72" i="9" s="1"/>
  <c r="E28" i="15"/>
  <c r="C84" i="9" s="1"/>
  <c r="S84" i="9" s="1"/>
  <c r="E24" i="15"/>
  <c r="C68" i="9" s="1"/>
  <c r="S68" i="9" s="1"/>
  <c r="S69" i="9" s="1"/>
  <c r="S70" i="9" s="1"/>
  <c r="E22" i="15"/>
  <c r="C22" i="36" s="1"/>
  <c r="M24" i="15"/>
  <c r="D24" i="36" s="1"/>
  <c r="M23" i="15"/>
  <c r="D23" i="36" s="1"/>
  <c r="M22" i="15"/>
  <c r="D60" i="9" s="1"/>
  <c r="T60" i="9" s="1"/>
  <c r="T61" i="9" s="1"/>
  <c r="T62" i="9" s="1"/>
  <c r="T63" i="9" s="1"/>
  <c r="I22" i="36" s="1"/>
  <c r="K22" i="36" s="1"/>
  <c r="B10" i="36"/>
  <c r="F11" i="30"/>
  <c r="B16" i="9" s="1"/>
  <c r="B20" i="9"/>
  <c r="B13" i="36"/>
  <c r="B14" i="31"/>
  <c r="B15" i="35"/>
  <c r="B36" i="9"/>
  <c r="B17" i="36"/>
  <c r="B18" i="31"/>
  <c r="B19" i="35"/>
  <c r="B48" i="9"/>
  <c r="B20" i="35"/>
  <c r="F21" i="30"/>
  <c r="B21" i="36" s="1"/>
  <c r="F22" i="30"/>
  <c r="B22" i="31" s="1"/>
  <c r="F23" i="30"/>
  <c r="B23" i="35" s="1"/>
  <c r="F24" i="30"/>
  <c r="B24" i="36" s="1"/>
  <c r="F25" i="30"/>
  <c r="B25" i="36" s="1"/>
  <c r="F26" i="30"/>
  <c r="B26" i="36" s="1"/>
  <c r="F27" i="30"/>
  <c r="B27" i="35" s="1"/>
  <c r="B80" i="9"/>
  <c r="F28" i="30"/>
  <c r="B28" i="36" s="1"/>
  <c r="B9" i="36"/>
  <c r="C24" i="36"/>
  <c r="C25" i="36"/>
  <c r="B28" i="15"/>
  <c r="B84" i="9"/>
  <c r="N23" i="15"/>
  <c r="D23" i="31" s="1"/>
  <c r="F23" i="36" s="1"/>
  <c r="D2" i="33"/>
  <c r="D1" i="33"/>
  <c r="D2" i="36"/>
  <c r="D1" i="36"/>
  <c r="D2" i="35"/>
  <c r="D1" i="35"/>
  <c r="D2" i="9"/>
  <c r="D1" i="9"/>
  <c r="D2" i="31"/>
  <c r="D1" i="31"/>
  <c r="D2" i="15"/>
  <c r="D2" i="20"/>
  <c r="D1" i="20"/>
  <c r="A28" i="36"/>
  <c r="A27" i="36"/>
  <c r="A26" i="36"/>
  <c r="A25" i="36"/>
  <c r="A24" i="36"/>
  <c r="A23" i="36"/>
  <c r="A22" i="36"/>
  <c r="A21" i="36"/>
  <c r="A20" i="36"/>
  <c r="B19" i="36"/>
  <c r="A19" i="36"/>
  <c r="A18" i="36"/>
  <c r="A17" i="36"/>
  <c r="A16" i="36"/>
  <c r="A15" i="36"/>
  <c r="A14" i="36"/>
  <c r="A13" i="36"/>
  <c r="A12" i="36"/>
  <c r="A11" i="36"/>
  <c r="A10" i="36"/>
  <c r="A9" i="36"/>
  <c r="A28" i="35"/>
  <c r="A27" i="35"/>
  <c r="A26" i="35"/>
  <c r="A25" i="35"/>
  <c r="A24" i="35"/>
  <c r="A23" i="35"/>
  <c r="A22" i="35"/>
  <c r="A21" i="35"/>
  <c r="A20" i="35"/>
  <c r="A19" i="35"/>
  <c r="A18" i="35"/>
  <c r="A17" i="35"/>
  <c r="A16" i="35"/>
  <c r="A15" i="35"/>
  <c r="A14" i="35"/>
  <c r="A13" i="35"/>
  <c r="A12" i="35"/>
  <c r="A11" i="35"/>
  <c r="A10" i="35"/>
  <c r="A9" i="35"/>
  <c r="A8" i="9"/>
  <c r="F23" i="15"/>
  <c r="C23" i="31"/>
  <c r="E23" i="36" s="1"/>
  <c r="F24" i="15"/>
  <c r="C24" i="31" s="1"/>
  <c r="F25" i="15"/>
  <c r="C25" i="31"/>
  <c r="E25" i="31" s="1"/>
  <c r="G25" i="36" s="1"/>
  <c r="F28" i="15"/>
  <c r="C28" i="31" s="1"/>
  <c r="A10" i="31"/>
  <c r="A11" i="31"/>
  <c r="A9" i="31"/>
  <c r="A12" i="31"/>
  <c r="A13" i="31"/>
  <c r="A14" i="31"/>
  <c r="A15" i="31"/>
  <c r="A16" i="31"/>
  <c r="A17" i="31"/>
  <c r="A18" i="31"/>
  <c r="A19" i="31"/>
  <c r="B19" i="31"/>
  <c r="A20" i="31"/>
  <c r="A21" i="31"/>
  <c r="A22" i="31"/>
  <c r="A23" i="31"/>
  <c r="A24" i="31"/>
  <c r="A25" i="31"/>
  <c r="B25" i="31"/>
  <c r="A26" i="31"/>
  <c r="A27" i="31"/>
  <c r="B27" i="31"/>
  <c r="A28" i="31"/>
  <c r="B28" i="31"/>
  <c r="A17" i="15"/>
  <c r="A18" i="15"/>
  <c r="A19" i="15"/>
  <c r="B19" i="15"/>
  <c r="A20" i="15"/>
  <c r="A21" i="15"/>
  <c r="A22" i="15"/>
  <c r="A23" i="15"/>
  <c r="A24" i="15"/>
  <c r="A25" i="15"/>
  <c r="B25" i="15"/>
  <c r="A26" i="15"/>
  <c r="A27" i="15"/>
  <c r="A28" i="15"/>
  <c r="A16" i="15"/>
  <c r="A15" i="15"/>
  <c r="A14" i="15"/>
  <c r="A13" i="15"/>
  <c r="A12" i="15"/>
  <c r="A11" i="15"/>
  <c r="A10" i="15"/>
  <c r="A9" i="15"/>
  <c r="D26" i="36" l="1"/>
  <c r="D76" i="9"/>
  <c r="T76" i="9" s="1"/>
  <c r="N26" i="15"/>
  <c r="D26" i="31" s="1"/>
  <c r="F26" i="36" s="1"/>
  <c r="C26" i="36"/>
  <c r="C76" i="9"/>
  <c r="S76" i="9" s="1"/>
  <c r="S77" i="9" s="1"/>
  <c r="S78" i="9" s="1"/>
  <c r="E27" i="31"/>
  <c r="G27" i="36" s="1"/>
  <c r="E27" i="36"/>
  <c r="C23" i="36"/>
  <c r="C64" i="9"/>
  <c r="E28" i="31"/>
  <c r="G28" i="36" s="1"/>
  <c r="E28" i="36"/>
  <c r="E22" i="31"/>
  <c r="G22" i="36" s="1"/>
  <c r="E22" i="36"/>
  <c r="E24" i="36"/>
  <c r="E24" i="31"/>
  <c r="G24" i="36" s="1"/>
  <c r="D27" i="36"/>
  <c r="N27" i="15"/>
  <c r="D27" i="31" s="1"/>
  <c r="F27" i="36" s="1"/>
  <c r="D80" i="9"/>
  <c r="T80" i="9" s="1"/>
  <c r="T81" i="9" s="1"/>
  <c r="T82" i="9" s="1"/>
  <c r="T83" i="9" s="1"/>
  <c r="N28" i="15"/>
  <c r="D28" i="31" s="1"/>
  <c r="F28" i="36" s="1"/>
  <c r="D28" i="36"/>
  <c r="D84" i="9"/>
  <c r="T84" i="9" s="1"/>
  <c r="D25" i="36"/>
  <c r="N25" i="15"/>
  <c r="D25" i="31" s="1"/>
  <c r="F25" i="36" s="1"/>
  <c r="D72" i="9"/>
  <c r="S71" i="9"/>
  <c r="R73" i="9"/>
  <c r="R83" i="9"/>
  <c r="E23" i="31"/>
  <c r="G23" i="36" s="1"/>
  <c r="S64" i="9"/>
  <c r="S65" i="9" s="1"/>
  <c r="R69" i="9"/>
  <c r="C28" i="36"/>
  <c r="R74" i="9"/>
  <c r="R84" i="9"/>
  <c r="S79" i="9"/>
  <c r="H26" i="36" s="1"/>
  <c r="J26" i="36" s="1"/>
  <c r="L26" i="36" s="1"/>
  <c r="N26" i="36" s="1"/>
  <c r="M26" i="36" s="1"/>
  <c r="P26" i="36" s="1"/>
  <c r="N24" i="15"/>
  <c r="D24" i="31" s="1"/>
  <c r="F24" i="36" s="1"/>
  <c r="B25" i="35"/>
  <c r="E27" i="15"/>
  <c r="R31" i="9"/>
  <c r="R41" i="9"/>
  <c r="B23" i="31"/>
  <c r="C60" i="9"/>
  <c r="S60" i="9" s="1"/>
  <c r="S61" i="9" s="1"/>
  <c r="S62" i="9" s="1"/>
  <c r="S63" i="9" s="1"/>
  <c r="R65" i="9"/>
  <c r="R70" i="9"/>
  <c r="D68" i="9"/>
  <c r="T68" i="9" s="1"/>
  <c r="T69" i="9" s="1"/>
  <c r="T70" i="9" s="1"/>
  <c r="T71" i="9" s="1"/>
  <c r="D24" i="35" s="1"/>
  <c r="F24" i="35" s="1"/>
  <c r="S85" i="9"/>
  <c r="S86" i="9" s="1"/>
  <c r="S87" i="9" s="1"/>
  <c r="R56" i="9"/>
  <c r="R75" i="9"/>
  <c r="R18" i="9"/>
  <c r="E25" i="36"/>
  <c r="F26" i="15"/>
  <c r="C26" i="31" s="1"/>
  <c r="R23" i="9"/>
  <c r="R42" i="9"/>
  <c r="R57" i="9"/>
  <c r="R71" i="9"/>
  <c r="D64" i="9"/>
  <c r="T64" i="9" s="1"/>
  <c r="T65" i="9" s="1"/>
  <c r="T66" i="9" s="1"/>
  <c r="T67" i="9" s="1"/>
  <c r="R81" i="9"/>
  <c r="R9" i="9"/>
  <c r="R43" i="9"/>
  <c r="R53" i="9"/>
  <c r="N22" i="15"/>
  <c r="D22" i="31" s="1"/>
  <c r="F22" i="36" s="1"/>
  <c r="T77" i="9"/>
  <c r="T78" i="9" s="1"/>
  <c r="T79" i="9" s="1"/>
  <c r="V76" i="9" s="1"/>
  <c r="S72" i="9"/>
  <c r="S73" i="9" s="1"/>
  <c r="S74" i="9" s="1"/>
  <c r="S75" i="9" s="1"/>
  <c r="U72" i="9" s="1"/>
  <c r="D22" i="36"/>
  <c r="R77" i="9"/>
  <c r="R54" i="9"/>
  <c r="M21" i="15"/>
  <c r="N21" i="15" s="1"/>
  <c r="D21" i="31" s="1"/>
  <c r="F21" i="36" s="1"/>
  <c r="D21" i="36"/>
  <c r="D56" i="9"/>
  <c r="T56" i="9" s="1"/>
  <c r="T57" i="9" s="1"/>
  <c r="T58" i="9" s="1"/>
  <c r="T59" i="9" s="1"/>
  <c r="C56" i="9"/>
  <c r="C21" i="36"/>
  <c r="S56" i="9"/>
  <c r="S57" i="9" s="1"/>
  <c r="S58" i="9" s="1"/>
  <c r="S59" i="9" s="1"/>
  <c r="U56" i="9" s="1"/>
  <c r="F21" i="15"/>
  <c r="C21" i="31" s="1"/>
  <c r="B21" i="35"/>
  <c r="B21" i="15"/>
  <c r="B21" i="31"/>
  <c r="B56" i="9"/>
  <c r="F20" i="15"/>
  <c r="C20" i="31" s="1"/>
  <c r="E20" i="36" s="1"/>
  <c r="C52" i="9"/>
  <c r="M12" i="15"/>
  <c r="M16" i="15"/>
  <c r="D36" i="9" s="1"/>
  <c r="T36" i="9" s="1"/>
  <c r="T37" i="9" s="1"/>
  <c r="T38" i="9" s="1"/>
  <c r="T39" i="9" s="1"/>
  <c r="R36" i="9"/>
  <c r="R52" i="9"/>
  <c r="M20" i="15"/>
  <c r="D52" i="9"/>
  <c r="T52" i="9" s="1"/>
  <c r="T53" i="9" s="1"/>
  <c r="N20" i="15"/>
  <c r="D20" i="31" s="1"/>
  <c r="F20" i="36" s="1"/>
  <c r="D20" i="36"/>
  <c r="E19" i="15"/>
  <c r="B20" i="15"/>
  <c r="B20" i="36"/>
  <c r="F9" i="15"/>
  <c r="C9" i="31" s="1"/>
  <c r="E9" i="36" s="1"/>
  <c r="R25" i="9"/>
  <c r="R29" i="9"/>
  <c r="R39" i="9"/>
  <c r="R46" i="9"/>
  <c r="R49" i="9"/>
  <c r="M17" i="15"/>
  <c r="D40" i="9" s="1"/>
  <c r="T40" i="9" s="1"/>
  <c r="T41" i="9" s="1"/>
  <c r="T42" i="9" s="1"/>
  <c r="T43" i="9" s="1"/>
  <c r="M19" i="15"/>
  <c r="N19" i="15" s="1"/>
  <c r="D19" i="31" s="1"/>
  <c r="F19" i="36" s="1"/>
  <c r="D19" i="36"/>
  <c r="M18" i="15"/>
  <c r="D44" i="9" s="1"/>
  <c r="T44" i="9" s="1"/>
  <c r="T45" i="9" s="1"/>
  <c r="T46" i="9" s="1"/>
  <c r="T47" i="9" s="1"/>
  <c r="E19" i="36"/>
  <c r="B17" i="15"/>
  <c r="B17" i="31"/>
  <c r="R44" i="9"/>
  <c r="C44" i="9"/>
  <c r="C18" i="36"/>
  <c r="F18" i="15"/>
  <c r="C18" i="31" s="1"/>
  <c r="R40" i="9"/>
  <c r="C40" i="9"/>
  <c r="C17" i="36"/>
  <c r="F17" i="15"/>
  <c r="C17" i="31" s="1"/>
  <c r="B40" i="9"/>
  <c r="B17" i="35"/>
  <c r="C36" i="9"/>
  <c r="C16" i="36"/>
  <c r="F16" i="15"/>
  <c r="C16" i="31" s="1"/>
  <c r="B16" i="35"/>
  <c r="B16" i="36"/>
  <c r="B16" i="15"/>
  <c r="B16" i="31"/>
  <c r="R32" i="9"/>
  <c r="M15" i="15"/>
  <c r="D32" i="9" s="1"/>
  <c r="T32" i="9" s="1"/>
  <c r="T33" i="9" s="1"/>
  <c r="T34" i="9" s="1"/>
  <c r="T35" i="9" s="1"/>
  <c r="C32" i="9"/>
  <c r="S32" i="9" s="1"/>
  <c r="S33" i="9" s="1"/>
  <c r="S34" i="9" s="1"/>
  <c r="S35" i="9" s="1"/>
  <c r="C15" i="36"/>
  <c r="F15" i="15"/>
  <c r="C15" i="31" s="1"/>
  <c r="B15" i="15"/>
  <c r="R28" i="9"/>
  <c r="M14" i="15"/>
  <c r="D14" i="36" s="1"/>
  <c r="C14" i="36"/>
  <c r="C28" i="9"/>
  <c r="F14" i="15"/>
  <c r="C14" i="31" s="1"/>
  <c r="B14" i="36"/>
  <c r="M13" i="15"/>
  <c r="D24" i="9" s="1"/>
  <c r="T24" i="9" s="1"/>
  <c r="T25" i="9" s="1"/>
  <c r="T26" i="9" s="1"/>
  <c r="T27" i="9" s="1"/>
  <c r="C24" i="9"/>
  <c r="S24" i="9" s="1"/>
  <c r="C13" i="36"/>
  <c r="F13" i="15"/>
  <c r="C13" i="31" s="1"/>
  <c r="B13" i="35"/>
  <c r="B13" i="31"/>
  <c r="B24" i="9"/>
  <c r="B13" i="15"/>
  <c r="R20" i="9"/>
  <c r="R16" i="9"/>
  <c r="N12" i="15"/>
  <c r="D12" i="31" s="1"/>
  <c r="F12" i="36" s="1"/>
  <c r="D12" i="36"/>
  <c r="D20" i="9"/>
  <c r="T20" i="9" s="1"/>
  <c r="T21" i="9" s="1"/>
  <c r="T22" i="9" s="1"/>
  <c r="T23" i="9" s="1"/>
  <c r="C12" i="36"/>
  <c r="C20" i="9"/>
  <c r="S20" i="9" s="1"/>
  <c r="S21" i="9" s="1"/>
  <c r="S22" i="9" s="1"/>
  <c r="S23" i="9" s="1"/>
  <c r="F12" i="15"/>
  <c r="C12" i="31" s="1"/>
  <c r="M11" i="15"/>
  <c r="D11" i="36" s="1"/>
  <c r="E11" i="36"/>
  <c r="E11" i="15"/>
  <c r="B12" i="35"/>
  <c r="B12" i="15"/>
  <c r="B12" i="31"/>
  <c r="B12" i="36"/>
  <c r="B11" i="15"/>
  <c r="R12" i="9"/>
  <c r="I24" i="36"/>
  <c r="K24" i="36" s="1"/>
  <c r="V68" i="9"/>
  <c r="I26" i="36"/>
  <c r="K26" i="36" s="1"/>
  <c r="D26" i="35"/>
  <c r="F26" i="35" s="1"/>
  <c r="D22" i="35"/>
  <c r="F22" i="35" s="1"/>
  <c r="V60" i="9"/>
  <c r="U68" i="9"/>
  <c r="H24" i="36"/>
  <c r="J24" i="36" s="1"/>
  <c r="L24" i="36" s="1"/>
  <c r="N24" i="36" s="1"/>
  <c r="M24" i="36" s="1"/>
  <c r="P24" i="36" s="1"/>
  <c r="C24" i="35"/>
  <c r="E24" i="35" s="1"/>
  <c r="G24" i="35" s="1"/>
  <c r="T54" i="9"/>
  <c r="T55" i="9" s="1"/>
  <c r="C22" i="35"/>
  <c r="E22" i="35" s="1"/>
  <c r="G22" i="35" s="1"/>
  <c r="U60" i="9"/>
  <c r="H22" i="36"/>
  <c r="J22" i="36" s="1"/>
  <c r="L22" i="36" s="1"/>
  <c r="N22" i="36" s="1"/>
  <c r="M22" i="36" s="1"/>
  <c r="P22" i="36" s="1"/>
  <c r="S66" i="9"/>
  <c r="S67" i="9" s="1"/>
  <c r="C25" i="35"/>
  <c r="E25" i="35" s="1"/>
  <c r="G25" i="35" s="1"/>
  <c r="T85" i="9"/>
  <c r="T86" i="9" s="1"/>
  <c r="T87" i="9" s="1"/>
  <c r="R8" i="9"/>
  <c r="R10" i="9"/>
  <c r="T72" i="9"/>
  <c r="T73" i="9" s="1"/>
  <c r="T74" i="9" s="1"/>
  <c r="T75" i="9" s="1"/>
  <c r="D12" i="9"/>
  <c r="T12" i="9" s="1"/>
  <c r="T13" i="9" s="1"/>
  <c r="T14" i="9" s="1"/>
  <c r="T15" i="9" s="1"/>
  <c r="D10" i="36"/>
  <c r="C10" i="36"/>
  <c r="C12" i="9"/>
  <c r="F10" i="15"/>
  <c r="C10" i="31" s="1"/>
  <c r="B24" i="35"/>
  <c r="B20" i="31"/>
  <c r="B24" i="31"/>
  <c r="B15" i="31"/>
  <c r="B18" i="36"/>
  <c r="B52" i="9"/>
  <c r="B28" i="35"/>
  <c r="B23" i="36"/>
  <c r="B68" i="9"/>
  <c r="B32" i="9"/>
  <c r="B64" i="9"/>
  <c r="B23" i="15"/>
  <c r="B24" i="15"/>
  <c r="B27" i="15"/>
  <c r="B15" i="36"/>
  <c r="B22" i="36"/>
  <c r="B27" i="36"/>
  <c r="B72" i="9"/>
  <c r="B76" i="9"/>
  <c r="B60" i="9"/>
  <c r="B44" i="9"/>
  <c r="B28" i="9"/>
  <c r="B14" i="35"/>
  <c r="B18" i="35"/>
  <c r="B22" i="35"/>
  <c r="B26" i="35"/>
  <c r="B11" i="31"/>
  <c r="B14" i="15"/>
  <c r="B26" i="15"/>
  <c r="B22" i="15"/>
  <c r="B18" i="15"/>
  <c r="B26" i="31"/>
  <c r="M9" i="15"/>
  <c r="D8" i="9"/>
  <c r="T8" i="9" s="1"/>
  <c r="T9" i="9" s="1"/>
  <c r="T10" i="9" s="1"/>
  <c r="T11" i="9" s="1"/>
  <c r="D9" i="36"/>
  <c r="N9" i="15"/>
  <c r="D9" i="31" s="1"/>
  <c r="F9" i="36" s="1"/>
  <c r="C8" i="9"/>
  <c r="S8" i="9" s="1"/>
  <c r="C9" i="36"/>
  <c r="B11" i="36"/>
  <c r="B11" i="35"/>
  <c r="B8" i="9"/>
  <c r="B9" i="15"/>
  <c r="B9" i="31"/>
  <c r="B9" i="35"/>
  <c r="B10" i="15"/>
  <c r="B10" i="31"/>
  <c r="B10" i="35"/>
  <c r="B12" i="9"/>
  <c r="D23" i="35" l="1"/>
  <c r="F23" i="35" s="1"/>
  <c r="I23" i="36"/>
  <c r="K23" i="36" s="1"/>
  <c r="V64" i="9"/>
  <c r="E26" i="31"/>
  <c r="G26" i="36" s="1"/>
  <c r="E26" i="36"/>
  <c r="C27" i="36"/>
  <c r="C80" i="9"/>
  <c r="S80" i="9" s="1"/>
  <c r="S81" i="9" s="1"/>
  <c r="S82" i="9" s="1"/>
  <c r="S83" i="9" s="1"/>
  <c r="U76" i="9"/>
  <c r="C26" i="35"/>
  <c r="E26" i="35" s="1"/>
  <c r="G26" i="35" s="1"/>
  <c r="S12" i="9"/>
  <c r="S13" i="9" s="1"/>
  <c r="S14" i="9" s="1"/>
  <c r="S15" i="9" s="1"/>
  <c r="S9" i="9"/>
  <c r="S10" i="9" s="1"/>
  <c r="S11" i="9" s="1"/>
  <c r="U8" i="9" s="1"/>
  <c r="S52" i="9"/>
  <c r="S53" i="9" s="1"/>
  <c r="S54" i="9" s="1"/>
  <c r="S55" i="9" s="1"/>
  <c r="C20" i="35" s="1"/>
  <c r="E20" i="35" s="1"/>
  <c r="H25" i="36"/>
  <c r="J25" i="36" s="1"/>
  <c r="L25" i="36" s="1"/>
  <c r="N25" i="36" s="1"/>
  <c r="M25" i="36" s="1"/>
  <c r="P25" i="36" s="1"/>
  <c r="S36" i="9"/>
  <c r="S37" i="9" s="1"/>
  <c r="S38" i="9" s="1"/>
  <c r="S39" i="9" s="1"/>
  <c r="S25" i="9"/>
  <c r="S26" i="9" s="1"/>
  <c r="S27" i="9" s="1"/>
  <c r="H13" i="36" s="1"/>
  <c r="J13" i="36" s="1"/>
  <c r="C21" i="35"/>
  <c r="E21" i="35" s="1"/>
  <c r="H21" i="36"/>
  <c r="J21" i="36" s="1"/>
  <c r="E21" i="36"/>
  <c r="E21" i="31"/>
  <c r="G21" i="36" s="1"/>
  <c r="D48" i="9"/>
  <c r="T48" i="9" s="1"/>
  <c r="T49" i="9" s="1"/>
  <c r="T50" i="9" s="1"/>
  <c r="T51" i="9" s="1"/>
  <c r="D19" i="35" s="1"/>
  <c r="F19" i="35" s="1"/>
  <c r="D16" i="36"/>
  <c r="N16" i="15"/>
  <c r="D16" i="31" s="1"/>
  <c r="F16" i="36" s="1"/>
  <c r="D17" i="36"/>
  <c r="E20" i="31"/>
  <c r="G20" i="36" s="1"/>
  <c r="N17" i="15"/>
  <c r="D17" i="31" s="1"/>
  <c r="F17" i="36" s="1"/>
  <c r="D18" i="36"/>
  <c r="N18" i="15"/>
  <c r="D18" i="31" s="1"/>
  <c r="F18" i="36" s="1"/>
  <c r="E19" i="31"/>
  <c r="G19" i="36" s="1"/>
  <c r="C19" i="36"/>
  <c r="C48" i="9"/>
  <c r="S48" i="9" s="1"/>
  <c r="S49" i="9" s="1"/>
  <c r="S50" i="9" s="1"/>
  <c r="S51" i="9" s="1"/>
  <c r="U48" i="9" s="1"/>
  <c r="S28" i="9"/>
  <c r="S29" i="9" s="1"/>
  <c r="S30" i="9" s="1"/>
  <c r="S31" i="9" s="1"/>
  <c r="C14" i="35" s="1"/>
  <c r="E14" i="35" s="1"/>
  <c r="S40" i="9"/>
  <c r="S41" i="9" s="1"/>
  <c r="S42" i="9" s="1"/>
  <c r="S43" i="9" s="1"/>
  <c r="H17" i="36" s="1"/>
  <c r="J17" i="36" s="1"/>
  <c r="S44" i="9"/>
  <c r="S45" i="9" s="1"/>
  <c r="S46" i="9" s="1"/>
  <c r="S47" i="9" s="1"/>
  <c r="H18" i="36" s="1"/>
  <c r="J18" i="36" s="1"/>
  <c r="N13" i="15"/>
  <c r="D13" i="31" s="1"/>
  <c r="F13" i="36" s="1"/>
  <c r="N14" i="15"/>
  <c r="D14" i="31" s="1"/>
  <c r="F14" i="36" s="1"/>
  <c r="N15" i="15"/>
  <c r="D15" i="31" s="1"/>
  <c r="F15" i="36" s="1"/>
  <c r="D28" i="9"/>
  <c r="T28" i="9" s="1"/>
  <c r="T29" i="9" s="1"/>
  <c r="T30" i="9" s="1"/>
  <c r="T31" i="9" s="1"/>
  <c r="D14" i="35" s="1"/>
  <c r="F14" i="35" s="1"/>
  <c r="D13" i="36"/>
  <c r="D16" i="9"/>
  <c r="T16" i="9" s="1"/>
  <c r="T17" i="9" s="1"/>
  <c r="T18" i="9" s="1"/>
  <c r="T19" i="9" s="1"/>
  <c r="V16" i="9" s="1"/>
  <c r="N11" i="15"/>
  <c r="D11" i="31" s="1"/>
  <c r="E18" i="36"/>
  <c r="E17" i="36"/>
  <c r="D15" i="36"/>
  <c r="E16" i="36"/>
  <c r="E15" i="36"/>
  <c r="E14" i="36"/>
  <c r="E13" i="36"/>
  <c r="E12" i="36"/>
  <c r="E12" i="31"/>
  <c r="G12" i="36" s="1"/>
  <c r="C16" i="9"/>
  <c r="S16" i="9" s="1"/>
  <c r="S17" i="9" s="1"/>
  <c r="S18" i="9" s="1"/>
  <c r="S19" i="9" s="1"/>
  <c r="C11" i="36"/>
  <c r="V80" i="9"/>
  <c r="I27" i="36"/>
  <c r="K27" i="36" s="1"/>
  <c r="D27" i="35"/>
  <c r="F27" i="35" s="1"/>
  <c r="V56" i="9"/>
  <c r="I21" i="36"/>
  <c r="K21" i="36" s="1"/>
  <c r="D21" i="35"/>
  <c r="F21" i="35" s="1"/>
  <c r="D25" i="35"/>
  <c r="F25" i="35" s="1"/>
  <c r="I25" i="36"/>
  <c r="K25" i="36" s="1"/>
  <c r="V72" i="9"/>
  <c r="V84" i="9"/>
  <c r="D28" i="35"/>
  <c r="F28" i="35" s="1"/>
  <c r="I28" i="36"/>
  <c r="K28" i="36" s="1"/>
  <c r="V32" i="9"/>
  <c r="D15" i="35"/>
  <c r="F15" i="35" s="1"/>
  <c r="I15" i="36"/>
  <c r="K15" i="36" s="1"/>
  <c r="H16" i="36"/>
  <c r="J16" i="36" s="1"/>
  <c r="U36" i="9"/>
  <c r="C16" i="35"/>
  <c r="E16" i="35" s="1"/>
  <c r="I12" i="36"/>
  <c r="K12" i="36" s="1"/>
  <c r="D12" i="35"/>
  <c r="F12" i="35" s="1"/>
  <c r="V20" i="9"/>
  <c r="V24" i="9"/>
  <c r="I13" i="36"/>
  <c r="K13" i="36" s="1"/>
  <c r="D13" i="35"/>
  <c r="F13" i="35" s="1"/>
  <c r="I20" i="36"/>
  <c r="K20" i="36" s="1"/>
  <c r="D20" i="35"/>
  <c r="F20" i="35" s="1"/>
  <c r="V52" i="9"/>
  <c r="H12" i="36"/>
  <c r="J12" i="36" s="1"/>
  <c r="C12" i="35"/>
  <c r="E12" i="35" s="1"/>
  <c r="U20" i="9"/>
  <c r="U84" i="9"/>
  <c r="H28" i="36"/>
  <c r="J28" i="36" s="1"/>
  <c r="L28" i="36" s="1"/>
  <c r="N28" i="36" s="1"/>
  <c r="M28" i="36" s="1"/>
  <c r="P28" i="36" s="1"/>
  <c r="C28" i="35"/>
  <c r="E28" i="35" s="1"/>
  <c r="G28" i="35" s="1"/>
  <c r="I16" i="36"/>
  <c r="K16" i="36" s="1"/>
  <c r="D16" i="35"/>
  <c r="F16" i="35" s="1"/>
  <c r="V36" i="9"/>
  <c r="U64" i="9"/>
  <c r="H23" i="36"/>
  <c r="J23" i="36" s="1"/>
  <c r="L23" i="36" s="1"/>
  <c r="N23" i="36" s="1"/>
  <c r="M23" i="36" s="1"/>
  <c r="P23" i="36" s="1"/>
  <c r="C23" i="35"/>
  <c r="E23" i="35" s="1"/>
  <c r="G23" i="35" s="1"/>
  <c r="I17" i="36"/>
  <c r="K17" i="36" s="1"/>
  <c r="D17" i="35"/>
  <c r="F17" i="35" s="1"/>
  <c r="V40" i="9"/>
  <c r="I18" i="36"/>
  <c r="K18" i="36" s="1"/>
  <c r="D18" i="35"/>
  <c r="F18" i="35" s="1"/>
  <c r="V44" i="9"/>
  <c r="H15" i="36"/>
  <c r="J15" i="36" s="1"/>
  <c r="U32" i="9"/>
  <c r="C15" i="35"/>
  <c r="E15" i="35" s="1"/>
  <c r="I10" i="36"/>
  <c r="K10" i="36" s="1"/>
  <c r="V12" i="9"/>
  <c r="D10" i="35"/>
  <c r="F10" i="35" s="1"/>
  <c r="E10" i="31"/>
  <c r="G10" i="36" s="1"/>
  <c r="E10" i="36"/>
  <c r="H10" i="36"/>
  <c r="J10" i="36" s="1"/>
  <c r="C10" i="35"/>
  <c r="E10" i="35" s="1"/>
  <c r="U12" i="9"/>
  <c r="E9" i="31"/>
  <c r="G9" i="36" s="1"/>
  <c r="V8" i="9"/>
  <c r="D9" i="35"/>
  <c r="C9" i="35"/>
  <c r="E9" i="35" s="1"/>
  <c r="H27" i="36" l="1"/>
  <c r="J27" i="36" s="1"/>
  <c r="L27" i="36" s="1"/>
  <c r="N27" i="36" s="1"/>
  <c r="M27" i="36" s="1"/>
  <c r="P27" i="36" s="1"/>
  <c r="U80" i="9"/>
  <c r="C27" i="35"/>
  <c r="E27" i="35" s="1"/>
  <c r="G27" i="35" s="1"/>
  <c r="C19" i="35"/>
  <c r="E19" i="35" s="1"/>
  <c r="C17" i="35"/>
  <c r="E17" i="35" s="1"/>
  <c r="U52" i="9"/>
  <c r="U40" i="9"/>
  <c r="H19" i="36"/>
  <c r="J19" i="36" s="1"/>
  <c r="H20" i="36"/>
  <c r="J20" i="36" s="1"/>
  <c r="C13" i="35"/>
  <c r="E13" i="35" s="1"/>
  <c r="G13" i="35" s="1"/>
  <c r="U24" i="9"/>
  <c r="L21" i="36"/>
  <c r="N21" i="36" s="1"/>
  <c r="M21" i="36" s="1"/>
  <c r="P21" i="36" s="1"/>
  <c r="G21" i="35"/>
  <c r="I19" i="36"/>
  <c r="K19" i="36" s="1"/>
  <c r="L19" i="36" s="1"/>
  <c r="N19" i="36" s="1"/>
  <c r="M19" i="36" s="1"/>
  <c r="P19" i="36" s="1"/>
  <c r="V48" i="9"/>
  <c r="E16" i="31"/>
  <c r="G16" i="36" s="1"/>
  <c r="E13" i="31"/>
  <c r="G13" i="36" s="1"/>
  <c r="G20" i="35"/>
  <c r="L20" i="36"/>
  <c r="N20" i="36" s="1"/>
  <c r="M20" i="36" s="1"/>
  <c r="P20" i="36" s="1"/>
  <c r="I14" i="36"/>
  <c r="K14" i="36" s="1"/>
  <c r="E14" i="31"/>
  <c r="G14" i="36" s="1"/>
  <c r="U28" i="9"/>
  <c r="H14" i="36"/>
  <c r="J14" i="36" s="1"/>
  <c r="E15" i="31"/>
  <c r="G15" i="36" s="1"/>
  <c r="E17" i="31"/>
  <c r="G17" i="36" s="1"/>
  <c r="E18" i="31"/>
  <c r="G18" i="36" s="1"/>
  <c r="G17" i="35"/>
  <c r="U44" i="9"/>
  <c r="C18" i="35"/>
  <c r="E18" i="35" s="1"/>
  <c r="G18" i="35" s="1"/>
  <c r="D11" i="35"/>
  <c r="F11" i="35" s="1"/>
  <c r="I11" i="36"/>
  <c r="K11" i="36" s="1"/>
  <c r="V28" i="9"/>
  <c r="L18" i="36"/>
  <c r="N18" i="36" s="1"/>
  <c r="M18" i="36" s="1"/>
  <c r="P18" i="36" s="1"/>
  <c r="G14" i="35"/>
  <c r="G19" i="35"/>
  <c r="G15" i="35"/>
  <c r="I13" i="31"/>
  <c r="C14" i="37" s="1"/>
  <c r="I10" i="31"/>
  <c r="C11" i="37" s="1"/>
  <c r="K10" i="31"/>
  <c r="E11" i="37" s="1"/>
  <c r="L11" i="31"/>
  <c r="F12" i="37" s="1"/>
  <c r="M12" i="31"/>
  <c r="G13" i="37" s="1"/>
  <c r="K9" i="31"/>
  <c r="E10" i="37" s="1"/>
  <c r="M13" i="31"/>
  <c r="G14" i="37" s="1"/>
  <c r="I11" i="31"/>
  <c r="C12" i="37" s="1"/>
  <c r="I9" i="31"/>
  <c r="C10" i="37" s="1"/>
  <c r="L13" i="31"/>
  <c r="F14" i="37" s="1"/>
  <c r="L10" i="31"/>
  <c r="F11" i="37" s="1"/>
  <c r="J9" i="31"/>
  <c r="D10" i="37" s="1"/>
  <c r="J12" i="31"/>
  <c r="D13" i="37" s="1"/>
  <c r="K11" i="31"/>
  <c r="E12" i="37" s="1"/>
  <c r="L12" i="31"/>
  <c r="F13" i="37" s="1"/>
  <c r="K13" i="31"/>
  <c r="E14" i="37" s="1"/>
  <c r="M9" i="31"/>
  <c r="G10" i="37" s="1"/>
  <c r="M11" i="31"/>
  <c r="G12" i="37" s="1"/>
  <c r="I12" i="31"/>
  <c r="C13" i="37" s="1"/>
  <c r="J10" i="31"/>
  <c r="D11" i="37" s="1"/>
  <c r="J11" i="31"/>
  <c r="D12" i="37" s="1"/>
  <c r="L9" i="31"/>
  <c r="F10" i="37" s="1"/>
  <c r="K12" i="31"/>
  <c r="E13" i="37" s="1"/>
  <c r="J13" i="31"/>
  <c r="D14" i="37" s="1"/>
  <c r="M10" i="31"/>
  <c r="G11" i="37" s="1"/>
  <c r="F11" i="36"/>
  <c r="E11" i="31"/>
  <c r="G11" i="36" s="1"/>
  <c r="L17" i="36"/>
  <c r="N17" i="36" s="1"/>
  <c r="M17" i="36" s="1"/>
  <c r="P17" i="36" s="1"/>
  <c r="L15" i="36"/>
  <c r="N15" i="36" s="1"/>
  <c r="M15" i="36" s="1"/>
  <c r="P15" i="36" s="1"/>
  <c r="G16" i="35"/>
  <c r="L16" i="36"/>
  <c r="N16" i="36" s="1"/>
  <c r="M16" i="36" s="1"/>
  <c r="P16" i="36" s="1"/>
  <c r="L13" i="36"/>
  <c r="N13" i="36" s="1"/>
  <c r="M13" i="36" s="1"/>
  <c r="P13" i="36" s="1"/>
  <c r="G12" i="35"/>
  <c r="L12" i="36"/>
  <c r="N12" i="36" s="1"/>
  <c r="M12" i="36" s="1"/>
  <c r="P12" i="36" s="1"/>
  <c r="H11" i="36"/>
  <c r="J11" i="36" s="1"/>
  <c r="U16" i="9"/>
  <c r="C11" i="35"/>
  <c r="E11" i="35" s="1"/>
  <c r="G11" i="35" s="1"/>
  <c r="G10" i="35"/>
  <c r="L10" i="36"/>
  <c r="N10" i="36" s="1"/>
  <c r="M10" i="36" s="1"/>
  <c r="P10" i="36" s="1"/>
  <c r="H9" i="36"/>
  <c r="B14" i="33"/>
  <c r="I9" i="36"/>
  <c r="F9" i="35"/>
  <c r="K9" i="36" s="1"/>
  <c r="J9" i="36"/>
  <c r="L11" i="36" l="1"/>
  <c r="N11" i="36" s="1"/>
  <c r="M11" i="36" s="1"/>
  <c r="P11" i="36" s="1"/>
  <c r="L14" i="36"/>
  <c r="N14" i="36" s="1"/>
  <c r="M14" i="36" s="1"/>
  <c r="P14" i="36" s="1"/>
  <c r="B17" i="33"/>
  <c r="B16" i="33"/>
  <c r="B15" i="33"/>
  <c r="N11" i="35"/>
  <c r="N12" i="37" s="1"/>
  <c r="M13" i="35"/>
  <c r="M14" i="37" s="1"/>
  <c r="K12" i="35"/>
  <c r="K13" i="37" s="1"/>
  <c r="O11" i="35"/>
  <c r="O12" i="37" s="1"/>
  <c r="K13" i="35"/>
  <c r="K14" i="37" s="1"/>
  <c r="M9" i="35"/>
  <c r="M10" i="37" s="1"/>
  <c r="L13" i="35"/>
  <c r="L14" i="37" s="1"/>
  <c r="K11" i="35"/>
  <c r="K12" i="37" s="1"/>
  <c r="K10" i="35"/>
  <c r="K11" i="37" s="1"/>
  <c r="L9" i="35"/>
  <c r="L10" i="37" s="1"/>
  <c r="M10" i="35"/>
  <c r="M11" i="37" s="1"/>
  <c r="L12" i="35"/>
  <c r="L13" i="37" s="1"/>
  <c r="O10" i="35"/>
  <c r="O11" i="37" s="1"/>
  <c r="O12" i="35"/>
  <c r="O13" i="37" s="1"/>
  <c r="K9" i="35"/>
  <c r="K10" i="37" s="1"/>
  <c r="O13" i="35"/>
  <c r="O14" i="37" s="1"/>
  <c r="G9" i="35"/>
  <c r="L9" i="36" s="1"/>
  <c r="D15" i="33" s="1"/>
  <c r="O9" i="35"/>
  <c r="O10" i="37" s="1"/>
  <c r="M12" i="35"/>
  <c r="M13" i="37" s="1"/>
  <c r="M11" i="35"/>
  <c r="M12" i="37" s="1"/>
  <c r="L11" i="35"/>
  <c r="L12" i="37" s="1"/>
  <c r="N9" i="35"/>
  <c r="N10" i="37" s="1"/>
  <c r="N12" i="35"/>
  <c r="N13" i="37" s="1"/>
  <c r="N13" i="35"/>
  <c r="N14" i="37" s="1"/>
  <c r="L10" i="35"/>
  <c r="L11" i="37" s="1"/>
  <c r="N10" i="35"/>
  <c r="N11" i="37" s="1"/>
  <c r="B18" i="33" l="1"/>
  <c r="C18" i="33" s="1"/>
  <c r="N9" i="36"/>
  <c r="M9" i="36" s="1"/>
  <c r="P9" i="36" s="1"/>
  <c r="D14" i="33"/>
  <c r="D16" i="33"/>
  <c r="D17" i="33"/>
  <c r="B21" i="33" l="1"/>
  <c r="C14" i="33"/>
  <c r="C15" i="33"/>
  <c r="C16" i="33"/>
  <c r="C17" i="33"/>
  <c r="D18" i="33"/>
  <c r="E18" i="33" s="1"/>
  <c r="E15" i="33" l="1"/>
  <c r="E17" i="33"/>
  <c r="E16" i="33"/>
  <c r="D21" i="33"/>
  <c r="E14" i="33"/>
</calcChain>
</file>

<file path=xl/sharedStrings.xml><?xml version="1.0" encoding="utf-8"?>
<sst xmlns="http://schemas.openxmlformats.org/spreadsheetml/2006/main" count="1039" uniqueCount="410">
  <si>
    <t>No. DEL RIESGO</t>
  </si>
  <si>
    <t>RIESGO</t>
  </si>
  <si>
    <t>PROBABILIDAD</t>
  </si>
  <si>
    <t>Frecuencia</t>
  </si>
  <si>
    <t>IMPACTO</t>
  </si>
  <si>
    <t>Moderado</t>
  </si>
  <si>
    <t>Mayor</t>
  </si>
  <si>
    <t>Menor</t>
  </si>
  <si>
    <t>TIPO</t>
  </si>
  <si>
    <t>Probabilidad Residual</t>
  </si>
  <si>
    <t>Impacto Residual</t>
  </si>
  <si>
    <t>MAPA DE RIESGOS</t>
  </si>
  <si>
    <t>Fecha</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</si>
  <si>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</si>
  <si>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</si>
  <si>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</si>
  <si>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</si>
  <si>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</si>
  <si>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</si>
  <si>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</si>
  <si>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</si>
  <si>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</si>
  <si>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</si>
  <si>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</si>
  <si>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</si>
  <si>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</si>
  <si>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</si>
  <si>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</si>
  <si>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</si>
  <si>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</si>
  <si>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</si>
  <si>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</si>
  <si>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</si>
  <si>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</si>
  <si>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</si>
  <si>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</si>
  <si>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</si>
  <si>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</si>
  <si>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</si>
  <si>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</si>
  <si>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</si>
  <si>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</si>
  <si>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</si>
  <si>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</si>
  <si>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</si>
  <si>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</si>
  <si>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</si>
  <si>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</si>
  <si>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Control de Cambios</t>
  </si>
  <si>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</si>
  <si>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</si>
  <si>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</si>
  <si>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</si>
  <si>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</si>
  <si>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</si>
  <si>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</si>
  <si>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</si>
  <si>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</si>
  <si>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</si>
  <si>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</si>
  <si>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</si>
  <si>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</si>
  <si>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</si>
  <si>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</si>
  <si>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</si>
  <si>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</si>
  <si>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</si>
  <si>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</si>
  <si>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</si>
  <si>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</si>
  <si>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</si>
  <si>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</si>
  <si>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</si>
  <si>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</si>
  <si>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</si>
  <si>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</si>
  <si>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</si>
  <si>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</si>
  <si>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</si>
  <si>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</si>
  <si>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</si>
  <si>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</si>
  <si>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</si>
  <si>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</si>
  <si>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</si>
  <si>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</si>
  <si>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</si>
  <si>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</si>
  <si>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</si>
  <si>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</si>
  <si>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</si>
  <si>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</si>
  <si>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</si>
  <si>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</si>
  <si>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</si>
  <si>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</si>
  <si>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</si>
  <si>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</si>
  <si>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</si>
  <si>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</si>
  <si>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</si>
  <si>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</si>
  <si>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</si>
  <si>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</si>
  <si>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</si>
  <si>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</si>
  <si>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</si>
  <si>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</si>
  <si>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</si>
  <si>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</si>
  <si>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</si>
  <si>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Al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</si>
  <si>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</si>
  <si>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</si>
  <si>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</si>
  <si>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</si>
  <si>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</si>
  <si>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</si>
  <si>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</si>
  <si>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</si>
  <si>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</si>
  <si>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</si>
  <si>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</si>
  <si>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</si>
  <si>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</si>
  <si>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</si>
  <si>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</si>
  <si>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</si>
  <si>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</si>
  <si>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</si>
  <si>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</si>
  <si>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</si>
  <si>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</si>
  <si>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CÓDIGO:</t>
  </si>
  <si>
    <t>VERSIÓN:</t>
  </si>
  <si>
    <t>NO REQUIERE CLAVE PARA DESBLOQUEAR LAS HOJAS</t>
  </si>
  <si>
    <t>Procesos</t>
  </si>
  <si>
    <t>Tecnologías</t>
  </si>
  <si>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</si>
  <si>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</si>
  <si>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</si>
  <si>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</si>
  <si>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</si>
  <si>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</si>
  <si>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</si>
  <si>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</si>
  <si>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</si>
  <si>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</si>
  <si>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</si>
  <si>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</si>
  <si>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</si>
  <si>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</si>
  <si>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</si>
  <si>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</si>
  <si>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</si>
  <si>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</si>
  <si>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</si>
  <si>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</si>
  <si>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</si>
  <si>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</si>
  <si>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</si>
  <si>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</si>
  <si>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</si>
  <si>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</si>
  <si>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</si>
  <si>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</si>
  <si>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</si>
  <si>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</si>
  <si>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</si>
  <si>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</si>
  <si>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</si>
  <si>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</si>
  <si>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</si>
  <si>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</si>
  <si>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</si>
  <si>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</si>
  <si>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</si>
  <si>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</si>
  <si>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</si>
  <si>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</si>
  <si>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</si>
  <si>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</si>
  <si>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</si>
  <si>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</si>
  <si>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</si>
  <si>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</si>
  <si>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</si>
  <si>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</si>
  <si>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</si>
  <si>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</si>
  <si>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</si>
  <si>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</si>
  <si>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</si>
  <si>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</si>
  <si>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</si>
  <si>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</si>
  <si>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</si>
  <si>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</si>
  <si>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</si>
  <si>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</si>
  <si>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</si>
  <si>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</si>
  <si>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</si>
  <si>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</si>
  <si>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</si>
  <si>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Vigencia del:</t>
  </si>
  <si>
    <t>Elaboración o Actualización:</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</si>
  <si>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</si>
  <si>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</si>
  <si>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</si>
  <si>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</si>
  <si>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</si>
  <si>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</si>
  <si>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</si>
  <si>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</si>
  <si>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</si>
  <si>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</si>
  <si>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</si>
  <si>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</si>
  <si>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</si>
  <si>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</si>
  <si>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</si>
  <si>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</si>
  <si>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</si>
  <si>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</si>
  <si>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</si>
  <si>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</si>
  <si>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</si>
  <si>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</si>
  <si>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</si>
  <si>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</si>
  <si>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</si>
  <si>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</si>
  <si>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</si>
  <si>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</si>
  <si>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Fecha en la que realiza el diligenciamiento o actualización del mapa de riesgos, formato (DD/MM/AAAA)</t>
  </si>
  <si>
    <t>Vigencia del Al:</t>
  </si>
  <si>
    <t>Vigencia que tiene el mapa de riesgos fecha inicio fecha final, formato (DD/MM/AAAA)</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</si>
  <si>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</si>
  <si>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</si>
  <si>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</si>
  <si>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</si>
  <si>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</si>
  <si>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</si>
  <si>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</si>
  <si>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</si>
  <si>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</si>
  <si>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</si>
  <si>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</si>
  <si>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</si>
  <si>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</si>
  <si>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</si>
  <si>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</si>
  <si>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</si>
  <si>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</si>
  <si>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</si>
  <si>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</si>
  <si>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</si>
  <si>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</si>
  <si>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</si>
  <si>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</si>
  <si>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</si>
  <si>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</si>
  <si>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</si>
  <si>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</si>
  <si>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</si>
  <si>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</si>
  <si>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</si>
  <si>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</si>
  <si>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</si>
  <si>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</si>
  <si>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</si>
  <si>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</si>
  <si>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</si>
  <si>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Archivo creado por:</t>
  </si>
  <si>
    <t>Gobernación del Meta - 
Secretaría Administrativa - 
Gerencia de Desarrollo Organizacional</t>
  </si>
  <si>
    <t>Definición del Tratamiento</t>
  </si>
  <si>
    <t>Reducir_Mitigar</t>
  </si>
  <si>
    <t>Redicir_Transferir</t>
  </si>
  <si>
    <t>Reducir_mitigar_Transferir_Evitar</t>
  </si>
  <si>
    <t>Esta hoja se utiliza para realizar cálculos en las demás, en ella no se ingresan datos</t>
  </si>
  <si>
    <t xml:space="preserve">Determine el tratamiento a seguir 
</t>
  </si>
  <si>
    <t>TIPOLOGÍA</t>
  </si>
  <si>
    <t>Gestión</t>
  </si>
  <si>
    <t>Fiscal</t>
  </si>
  <si>
    <t>Posibilidad  de efecto dañoso sobre el recurso público</t>
  </si>
  <si>
    <t>Posibilidad  de efecto dañoso sobre bienes de uso público</t>
  </si>
  <si>
    <t>Posibilidad  de efecto dañoso sobre bienes de uso fiscal</t>
  </si>
  <si>
    <t>Posibilidad  de efecto dañoso sobre el interes patrimonial</t>
  </si>
  <si>
    <t>a causa de</t>
  </si>
  <si>
    <t>Posibilidad de pérdida económica</t>
  </si>
  <si>
    <t>Posibilidad de pérdida reputacional</t>
  </si>
  <si>
    <t>Posibilidad de pérdida económica y reputacional</t>
  </si>
  <si>
    <t xml:space="preserve">debido a </t>
  </si>
  <si>
    <t>Gestión_A</t>
  </si>
  <si>
    <t>Gestión_B</t>
  </si>
  <si>
    <t>Fiscal_A</t>
  </si>
  <si>
    <t>Fiscal_B</t>
  </si>
  <si>
    <r>
      <t>¿PORQUÉ?
CAUSA RAÍZ
(</t>
    </r>
    <r>
      <rPr>
        <sz val="11"/>
        <rFont val="Arial"/>
        <family val="2"/>
      </rPr>
      <t xml:space="preserve">Iniciar con 
</t>
    </r>
    <r>
      <rPr>
        <b/>
        <sz val="11"/>
        <rFont val="Arial"/>
        <family val="2"/>
      </rPr>
      <t>debido a/a causa de)</t>
    </r>
  </si>
  <si>
    <t>debido a la falta de ejecución y seguimiento de los planes institucionales</t>
  </si>
  <si>
    <t>Líderes de proceso</t>
  </si>
  <si>
    <t>Planeación</t>
  </si>
  <si>
    <t>Control Interno</t>
  </si>
  <si>
    <t>Monitorear las acciones a cargo, establecidas en los planes institucionales</t>
  </si>
  <si>
    <t>Realizar seguimiento al cumplimiento de los planes institucionales</t>
  </si>
  <si>
    <t>Monitorear la ejecución de las acciones establecidas en los planes institucionales</t>
  </si>
  <si>
    <t>Permanente</t>
  </si>
  <si>
    <t>Trimestral</t>
  </si>
  <si>
    <t>Revisar resultado de la ejecución de los planes institucionales en Comité de Gestión y Desempeño como seguimiento del cumplimiento de estos.</t>
  </si>
  <si>
    <t>Asesor de Planeación</t>
  </si>
  <si>
    <t>por incumplimiento de las metas establecidas</t>
  </si>
  <si>
    <t>debido a la falta de verificaciónen en la etapa precontractual</t>
  </si>
  <si>
    <t>Contratación</t>
  </si>
  <si>
    <t xml:space="preserve">Aplicación de lista de chequeo de acuerdo al tipo de proceso </t>
  </si>
  <si>
    <t>por contratación sin el lleno de requisitos de acuerdo al estatuto y manual de contratación</t>
  </si>
  <si>
    <t xml:space="preserve">por incumplimiento del objeto contractual </t>
  </si>
  <si>
    <t>debido a la inadecuada supervisión</t>
  </si>
  <si>
    <t>Contratación - Jurídica</t>
  </si>
  <si>
    <t>Asesor Juridico</t>
  </si>
  <si>
    <t>Realizar seguimiento y verificación de las obligaciones contractuales</t>
  </si>
  <si>
    <t xml:space="preserve">Realizar seguimiento a los procesos judiciales </t>
  </si>
  <si>
    <t>Supervisor de contratos</t>
  </si>
  <si>
    <t>Contador</t>
  </si>
  <si>
    <t>Tesorero</t>
  </si>
  <si>
    <t>Realizar arqueos permanentes a las cajas ubicadas en las diferetes sedes de la Entidad</t>
  </si>
  <si>
    <t xml:space="preserve">Realización de arqueos de cada mensual </t>
  </si>
  <si>
    <t>por deterioro y perdida de bienes</t>
  </si>
  <si>
    <t>debido a la no realización y/o actualización de inventarios</t>
  </si>
  <si>
    <t>Almacenista</t>
  </si>
  <si>
    <t>Actualización de inventarios de la Entidad, mediante registros en el aplicativo Dinamica Gerencial</t>
  </si>
  <si>
    <t>Apoyo Hospitalario</t>
  </si>
  <si>
    <t>Ejecutar el cronograma de mantenimiento preventivo de la entidad</t>
  </si>
  <si>
    <t>Profesional de apoyo hospitalario</t>
  </si>
  <si>
    <t>por deterioro, daño o perdida de historias laborales</t>
  </si>
  <si>
    <t>debido a la falta de seguridad en la custodia de estas</t>
  </si>
  <si>
    <t>Adecuar infraestructura para custodia de historias laborales</t>
  </si>
  <si>
    <t>Realizar mejoras y adecuación a la infraestructura fisica donde reposan las historias laborales</t>
  </si>
  <si>
    <t>Atención al Usuario</t>
  </si>
  <si>
    <t>por fallos condenatorios a la USI ESE</t>
  </si>
  <si>
    <t>debido a la falta defensa, presentación de pruebas y seguimiento en los procesos judiciales</t>
  </si>
  <si>
    <t>por falta de razonabilidad de la información financiera de la Entidad</t>
  </si>
  <si>
    <t xml:space="preserve">debido a deficiencias en la aplicación de las políticas contables y en el proceso de depuración </t>
  </si>
  <si>
    <t>por recibir o solicitar cualquier dádiva o beneficio a nombre propio o de terceros, para el direccionamiento de estudios previos, evaluaciones o aplicación de una modalidad de selección diferente a la que corresponda por ley</t>
  </si>
  <si>
    <t>debido al interés en adjudicar y/o celebrar un contrato que beneficie a un proponente</t>
  </si>
  <si>
    <t>por recibir o solicitar dádivas o beneficios a nombre propio o de terceros</t>
  </si>
  <si>
    <t>debido a la modificación indebida de valores a los compromisos contractuales de pagos y cuentas de destino para el pago de recursos</t>
  </si>
  <si>
    <t>por recaudo no registrado o no consignado</t>
  </si>
  <si>
    <t>debido a la falta de arqueos a las cajas o debilidades en el proceso de facturación</t>
  </si>
  <si>
    <t>por deterioro a la infraestructura fisica y parque automotor de la entidad</t>
  </si>
  <si>
    <t>debido a la falta de mantenimiento preventivo y correctivo en las diferentes sedes y vehiculos de la entidad</t>
  </si>
  <si>
    <t>por la no respuesta o extemporaneidad  en la contestación de las PQRS</t>
  </si>
  <si>
    <t xml:space="preserve">debido a la falta de cultura organizacional de mejora y debilidades en el seguimiento y control de estas </t>
  </si>
  <si>
    <t>por la entrega de información reservada e historias clínicas a personas no autorizadas</t>
  </si>
  <si>
    <t>debido a incumplimiento de la política de seguridad de la información</t>
  </si>
  <si>
    <t>Verificar el cumplimiento de requisitos establecidos para cada proceso contractual</t>
  </si>
  <si>
    <t>Talento Humano</t>
  </si>
  <si>
    <t>Realizar campaña de interiorización del códito de ética y buen gobierno (integridad) al personal de la USI</t>
  </si>
  <si>
    <t>Periódica</t>
  </si>
  <si>
    <t>Revisión de documentos precontractuales</t>
  </si>
  <si>
    <t>Comité de Conciliaciones</t>
  </si>
  <si>
    <t>Asesor Jurídico</t>
  </si>
  <si>
    <t xml:space="preserve">Realizar seguimiento, análisis y toma de decisiones frente a los procesos judiciales </t>
  </si>
  <si>
    <t>Realizar verificación y cruce de información contable a través de conciliaciones</t>
  </si>
  <si>
    <t>Socialización del Manual de políticas contables de la USI</t>
  </si>
  <si>
    <t>Periódico</t>
  </si>
  <si>
    <t>Financiera</t>
  </si>
  <si>
    <t xml:space="preserve">Verificar ejecución presupuestal y validar que los movimientos están autorizados y soportados </t>
  </si>
  <si>
    <t>Realizar actualización de inventarios de manera periódica</t>
  </si>
  <si>
    <t>Ejecutar plan de mantenimiento  a la infraestructura fisica y parque automotor de la entidad</t>
  </si>
  <si>
    <t>Realizar seguimiento y control a las PQRS interpuestas y las acciones de mejora derivadas</t>
  </si>
  <si>
    <t>Estadística</t>
  </si>
  <si>
    <t>Verificar si la solicitud la realiza el titular</t>
  </si>
  <si>
    <t>Actualización y socialización del estatuto y manual de contratación
Capacitación a supervisores de contratos sobre ejercicio de supervisión</t>
  </si>
  <si>
    <t xml:space="preserve">No se ha actualizado el estatuto y manual de contratación.
No se ha realizado capacitación sobre el ejercicio de supervisión.
</t>
  </si>
  <si>
    <t>Talento Humano - Jurídica</t>
  </si>
  <si>
    <t>Socializar código de ética y buen gobierno (integridad) al personal de la USI a través de la inducción y reinducción
Revisar la pertinencia, coherencia y calidad de los documentos precontractuales previo a la suscripción de contratos</t>
  </si>
  <si>
    <t>Seguimiento y actualización de matriz judicial</t>
  </si>
  <si>
    <t>El Asesor Juridico lleva registro de los procesos en la matriz judiical, realiza seguimiento y socializa en comité de conciliaciones, instancia que se reune 2 veces en el mes.</t>
  </si>
  <si>
    <t>Realizar seguimiento a la información contable, proyección financiera y ejecución presupuestal
Realizar conciliaciones de contabilidad con áreas generados de hechos contables.</t>
  </si>
  <si>
    <t>Financiera - Contador</t>
  </si>
  <si>
    <t>El ärea Financiera junto con Gerencia realiza seguimiento a los estados financieros y presupuesto (ejecución ingresos y gastos).
Se han realizado conciliaciones dejando constancias en las respectivas actas.</t>
  </si>
  <si>
    <t xml:space="preserve">Se está actualizando los inventarios a través de toma física y comparación con registros del sistema DIANMICA. Esta en ejecución el cronograma establecido por el área de Almacén. Para dar de baja lo que se considere y se continué </t>
  </si>
  <si>
    <t>Financiera
Subgerencia Administrativa y Finacniera</t>
  </si>
  <si>
    <t>Verificar la ejecución presupuestal y validar que los movimientos están autorizados y soportados (acto administrativo. Autorizacion de pago)
Seguimiento de pagos y ejecución presupuestal en comité interno de Gerencia o de Calidad.</t>
  </si>
  <si>
    <t>No se ha realizado adecuación para la custodia de las historias laborales. Sin embargo, a través de Gestión Documental se está organizando el correspondiente archivo.</t>
  </si>
  <si>
    <t>Atención al Usuario
Calidad</t>
  </si>
  <si>
    <t xml:space="preserve">
Realizar seguimiento a las PQRS y presentar informes en comité interno para su análisis e implementación de mejoras.
Elaborar y hacer seguimiento al cumplimiento de planes de mejoramiento de las PQRS interpuestas a la entidad.
</t>
  </si>
  <si>
    <t>Documentar y aplicar el procedimiento y formatos para el trámite de solicitud de historias clínicas, donde se definan puntos de control para la debida entrega.</t>
  </si>
  <si>
    <t>Estadística - Coordinación Médica</t>
  </si>
  <si>
    <t xml:space="preserve">No se ha documentado el procedimiento y formatos para el trámite, por lo cual no se evidencia estanadarización para la solicitud de la historias clínica que permita identificar que el solicitante corresponda al personal autorizado. </t>
  </si>
  <si>
    <t>Se ha realizado seguimiento al cumplimiento de metas establecidas en los planes de acción, de gestión, anticorrupció y atención al cuiudadano, de mejoramiento y demás. Los resultados no se han socializado en Comité de Gestión y Desempeño, por cuanto en lasreuniones de 29/01/2025 y 30/01/2025, se aprobaron los planes institucionales, y en reuniòn del 18/07/2025 si bien se incluyó en el orden del dìa, no se alcanzò a socializar y esta reunión quedó aplazada.</t>
  </si>
  <si>
    <t>Se aplica lista de chequeo mediante la cual se verifica el cumplimiento de los requsitos y está contenida en el expediente. Se debe controlar las versiones de este instrumento.
Se verificará su efectiva en la auditorìa interna programada.</t>
  </si>
  <si>
    <t>Finaciera verifica y firma la ejecución presupuestal por trimestre.
Subgerencia Administrativa y Financiera realiza seguimiento de cuentas por pagar y en Comité interno de Gerencia y calidad se revisa y analiza la ejecución presupuestal.</t>
  </si>
  <si>
    <t>Se están realizando actividades de mantenimiento tanto preventivo y correctivo de la infraestructura, parque automotor y demás componentes del plan de mantenimiento; a junio de 2025, segùn el área de apoyo hospitalario, el cumplimiento sin lo que respecta a equipos de computo, es de 19,43%.</t>
  </si>
  <si>
    <t>Atención al Usuario realiza seguimiento, genera informes y los presenta a Comité PQRS donde se analizan, también socializa resultados en Comité de Gerencia y de Calidad.
No se evidencia consolidado de los planes de mejoramiento documentados derivados del anaálisis de las PQRS interpuestas, por lo cual no se evidencia seguimiento de su cumplimiento por parte de Calidad.</t>
  </si>
  <si>
    <t>Si bien no se ha realizado campaña de socialización del código de integridad para la interiorización de principios y valores institucionales, en la vinculación de personal por prestación de servicios se le socializa el código de ética y buen gobiernes, quienes dejan constancia del compromiso en el cumplimiento de los valores, en cuanto al personal de planta se le socializará en la jornada de reinducción que está pendiente por realizar en lo que resta de la vigencia 2025.
El Asesor Jurídico revisa los documentos precontractuales, previamente a que el área de contratación inicie el proceso.</t>
  </si>
  <si>
    <t>El tesoreo realiza arqueos</t>
  </si>
  <si>
    <t xml:space="preserve">Se realizó seguimiento al cumplimiento de metas del planes de acción, plan de gestión, plan anticorrupció y atención al cuiudadano, palnes de mejoramiento y demás. Las reauniones del comité de Gestión y Deseempeño que se realizarón en el mes de enero fueron para abrobación de planes y en la reunión del 18 de julio si bien estanban incluidos en el orden del día no fue posible realizar la respectiva socialzación, no obstante la oficina de planeación realiza seguimeinto constante al mismo. </t>
  </si>
  <si>
    <t xml:space="preserve">La ESE desde la oficina de contratación realiza verificación de lista de chequeo de cada uno de los procesos contractuales de persona natural y juridica, la acción de verificación es relizada por la oficina de control interno a través de auditorias de gestión, la cual esta programada para dar inicio en el mes de septuembre de 2025. </t>
  </si>
  <si>
    <t xml:space="preserve">El estatuto y manual de ocntratación esta en proceso de validación por parte del asesor jurídico de la ESE, una vez sea aprobado por Junta Directiva se realizará la respectiva socialización. 
</t>
  </si>
  <si>
    <t xml:space="preserve">La ESE realiza socialización del código de ética y buen gobirno al personal vinculado a tarvés de prestación de servicios, de lo cual se deja contancia en los procesos contractuales, al personal de planta se realiza retroalimentación en los procesos de reinducción, el cual no se ha ejecutado en la presnete vigencia. 
Los documentos precontractuales son validados por el asesor jurídico previa publicación de los porcesos en la plataforma SECOP </t>
  </si>
  <si>
    <t xml:space="preserve">El asesor jurícido realiza retroalimentación de la matriz judicial al interior del comité de conciliaciones, el cual se reune dos veces al mes, llevando de esta manera un control y seguimiento a los procesos judiciales interpuestos a la ESE </t>
  </si>
  <si>
    <t>La Undiad de Salud de Ibagué en cabeza del gerente realiza seguimiento a los estados financieros y presupuesto de ingresos y gastos justo con el área financiera.
Se realizan conciliaciones de las cuales queda constancia en las respectivas actas.</t>
  </si>
  <si>
    <t>El profesional universitario "tesorero" realiza de manera permanente arqueos al interior de la Entidad, para ello reposan en dicha área los soportes que acreditan la ejecución de la actividad.</t>
  </si>
  <si>
    <t>El área financiera realliza verificación y firma de la ejecución presupuestal de manera trimetsral. 
La Subgerencia Administrativa y Financiera realiza seguimiento de cuentas por pagar y en Comité interno de Gerencia y calidad se revisa y analiza la ejecución presupuestal.</t>
  </si>
  <si>
    <t>Desde el área de almacén se realiza constantemente la actualización de inventarios a travpes de toima física y comparación con le sistema Dinamica Gerencial, esto con la finalidad de identificar los las bajas y necesidades de los diferentes servicios.</t>
  </si>
  <si>
    <t>Las actividades de mantenimeinto preventivo y correctivo están siendo ejecutadas a através del área de apoyo hospitalario, de lo cual se tiene una ejecución a junio del 19,43%</t>
  </si>
  <si>
    <t xml:space="preserve">Las historias laborales de la Institución reposan en la oficina de talento humano, las cuales están custodiadas por la misma, no obstante se requeire la adecuación de un espacio seguro, motivo por el cual el área de Gestión Documental está organizando el archivo correspodneite. </t>
  </si>
  <si>
    <t xml:space="preserve">El área de atención a usuario realiza seguimiento a las PQRS interpuestas a la entidad, las cuales son analizadas a través de comité de calidad, para ello el líder genera informes mensuales. 
A la fecha no se evidencian planes de mejoramiento derivados del análisis de las PQRS, por ende no hay seguimiento por parte de área de calidad. </t>
  </si>
  <si>
    <t xml:space="preserve">El área de estadistica a la fecha no ha documentado el procedimiento para la solicitud de historias clinicas, no obstante, esta área diseño un formato para solicitud de historia clinica el cual no está aprobado por calidad.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</si>
</sst>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Tahoma"/>
      <family val="2"/>
    </font>
    <font>
      <sz val="11"/>
      <name val="Arial"/>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b/>
      <sz val="12"/>
      <color rgb="FFFF0000"/>
      <name val="Tahoma"/>
      <family val="2"/>
    </font>
    <font>
      <sz val="11"/>
      <color rgb="FFFF0000"/>
      <name val="Arial"/>
      <family val="2"/>
    </font>
  </fonts>
  <fills count="1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s>
  <cellStyleXfs count="6">
    <xf numFmtId="0" fontId="0" fillId="0" borderId="0"/>
    <xf numFmtId="0" fontId="2" fillId="0" borderId="0"/>
    <xf numFmtId="0" fontId="2" fillId="0" borderId="0"/>
    <xf numFmtId="0" fontId="1" fillId="0" borderId="0"/>
    <xf numFmtId="0" fontId="2" fillId="0" borderId="0"/>
    <xf numFmtId="0" fontId="44" fillId="0" borderId="0"/>
  </cellStyleXfs>
  <cellXfs count="505">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7" fillId="0" borderId="0" xfId="0" applyFont="1" applyAlignment="1">
      <alignment horizontal="left" vertical="center" wrapText="1"/>
    </xf>
    <xf numFmtId="0" fontId="17"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4"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5"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3" fillId="8" borderId="3" xfId="0" applyFont="1" applyFill="1" applyBorder="1" applyAlignment="1">
      <alignment horizontal="center" vertical="center" wrapText="1"/>
    </xf>
    <xf numFmtId="0" fontId="23" fillId="0" borderId="1" xfId="0" applyFont="1" applyBorder="1" applyAlignment="1">
      <alignment vertical="center" wrapText="1"/>
    </xf>
    <xf numFmtId="9" fontId="23" fillId="0" borderId="2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33" xfId="0" applyFont="1" applyBorder="1" applyAlignment="1">
      <alignment vertical="center" wrapText="1"/>
    </xf>
    <xf numFmtId="0" fontId="23" fillId="7" borderId="3" xfId="0" applyFont="1" applyFill="1" applyBorder="1" applyAlignment="1">
      <alignment horizontal="center" vertical="center" wrapText="1"/>
    </xf>
    <xf numFmtId="0" fontId="23" fillId="0" borderId="1" xfId="0" applyFont="1" applyBorder="1" applyAlignment="1">
      <alignment horizontal="justify" vertical="center" wrapText="1"/>
    </xf>
    <xf numFmtId="0" fontId="23" fillId="0" borderId="26" xfId="0" applyFont="1" applyBorder="1" applyAlignment="1">
      <alignment vertical="center" wrapText="1"/>
    </xf>
    <xf numFmtId="0" fontId="23" fillId="3"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5" fillId="0" borderId="1" xfId="0" applyFont="1" applyBorder="1" applyAlignment="1">
      <alignment horizontal="left" vertical="center" wrapText="1"/>
    </xf>
    <xf numFmtId="0" fontId="10" fillId="2" borderId="0" xfId="2" applyFont="1" applyFill="1" applyAlignment="1">
      <alignment horizontal="center" vertical="center" wrapText="1"/>
    </xf>
    <xf numFmtId="0" fontId="15"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2" borderId="0" xfId="2" applyFont="1" applyFill="1" applyAlignment="1">
      <alignment vertical="center" wrapText="1"/>
    </xf>
    <xf numFmtId="9" fontId="10" fillId="2" borderId="0" xfId="2" applyNumberFormat="1" applyFont="1" applyFill="1" applyAlignment="1">
      <alignment vertical="center" wrapText="1"/>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15"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5" fillId="0" borderId="24" xfId="2" applyFont="1" applyBorder="1" applyAlignment="1">
      <alignment vertical="center" wrapText="1"/>
    </xf>
    <xf numFmtId="0" fontId="15" fillId="0" borderId="4" xfId="2" applyFont="1" applyBorder="1" applyAlignment="1">
      <alignment vertical="center" wrapText="1"/>
    </xf>
    <xf numFmtId="0" fontId="15"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7" fillId="0" borderId="0" xfId="2" applyFont="1" applyAlignment="1">
      <alignment vertical="center" wrapText="1"/>
    </xf>
    <xf numFmtId="0" fontId="2" fillId="0" borderId="0" xfId="2" applyAlignment="1">
      <alignment horizontal="center" vertical="center" wrapText="1"/>
    </xf>
    <xf numFmtId="0" fontId="15" fillId="0" borderId="2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vertical="center" wrapText="1"/>
    </xf>
    <xf numFmtId="0" fontId="28" fillId="0" borderId="1" xfId="0" applyFont="1" applyBorder="1" applyAlignment="1">
      <alignment horizontal="center" vertical="center" wrapText="1" readingOrder="1"/>
    </xf>
    <xf numFmtId="0" fontId="28"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9"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4" fillId="0" borderId="4" xfId="0" applyNumberFormat="1" applyFont="1" applyBorder="1" applyAlignment="1">
      <alignment horizontal="center" vertical="center" wrapText="1"/>
    </xf>
    <xf numFmtId="0" fontId="2" fillId="0" borderId="0" xfId="2" applyAlignment="1">
      <alignment horizontal="justify" vertical="center" wrapText="1"/>
    </xf>
    <xf numFmtId="0" fontId="30" fillId="11" borderId="1" xfId="0" applyFont="1" applyFill="1" applyBorder="1" applyAlignment="1">
      <alignment horizontal="center" vertical="center" wrapText="1" readingOrder="1"/>
    </xf>
    <xf numFmtId="0" fontId="2" fillId="9"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9" fillId="0" borderId="0" xfId="3" applyFont="1" applyAlignment="1">
      <alignment horizontal="center" vertical="center"/>
    </xf>
    <xf numFmtId="0" fontId="30" fillId="12" borderId="1" xfId="0" applyFont="1" applyFill="1" applyBorder="1" applyAlignment="1">
      <alignment horizontal="center" vertical="center" wrapText="1" readingOrder="1"/>
    </xf>
    <xf numFmtId="0" fontId="31" fillId="0" borderId="0" xfId="3" applyFont="1" applyAlignment="1">
      <alignment vertical="center" textRotation="90" wrapText="1"/>
    </xf>
    <xf numFmtId="0" fontId="32" fillId="0" borderId="0" xfId="3" applyFont="1" applyAlignment="1">
      <alignment horizontal="center" vertical="center" wrapText="1"/>
    </xf>
    <xf numFmtId="0" fontId="29" fillId="0" borderId="0" xfId="3" applyFont="1" applyAlignment="1">
      <alignment horizontal="center" vertical="center" wrapText="1"/>
    </xf>
    <xf numFmtId="0" fontId="30" fillId="8" borderId="1" xfId="0" applyFont="1" applyFill="1" applyBorder="1" applyAlignment="1">
      <alignment horizontal="center" vertical="center" wrapText="1" readingOrder="1"/>
    </xf>
    <xf numFmtId="0" fontId="28" fillId="0" borderId="28" xfId="0" applyFont="1" applyBorder="1" applyAlignment="1">
      <alignment horizontal="center" vertical="center" wrapText="1" readingOrder="1"/>
    </xf>
    <xf numFmtId="0" fontId="30" fillId="8" borderId="28" xfId="0" applyFont="1" applyFill="1" applyBorder="1" applyAlignment="1">
      <alignment horizontal="center" vertical="center" wrapText="1" readingOrder="1"/>
    </xf>
    <xf numFmtId="0" fontId="30" fillId="12" borderId="28" xfId="0" applyFont="1" applyFill="1" applyBorder="1" applyAlignment="1">
      <alignment horizontal="center" vertical="center" wrapText="1" readingOrder="1"/>
    </xf>
    <xf numFmtId="0" fontId="30" fillId="11" borderId="28" xfId="0" applyFont="1" applyFill="1" applyBorder="1" applyAlignment="1">
      <alignment horizontal="center" vertical="center" wrapText="1" readingOrder="1"/>
    </xf>
    <xf numFmtId="0" fontId="2" fillId="9"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9" fillId="0" borderId="0" xfId="3" applyFont="1" applyAlignment="1">
      <alignment vertical="center"/>
    </xf>
    <xf numFmtId="0" fontId="2" fillId="9" borderId="1" xfId="0" applyFont="1" applyFill="1" applyBorder="1" applyAlignment="1">
      <alignment horizontal="center" vertical="center" wrapText="1" readingOrder="1"/>
    </xf>
    <xf numFmtId="0" fontId="27" fillId="0" borderId="0" xfId="0" applyFont="1" applyAlignment="1">
      <alignment vertical="center" readingOrder="1"/>
    </xf>
    <xf numFmtId="0" fontId="33"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5" fillId="0" borderId="1" xfId="0" applyFont="1" applyBorder="1" applyAlignment="1">
      <alignment horizontal="center" vertical="center" wrapText="1"/>
    </xf>
    <xf numFmtId="0" fontId="2" fillId="2" borderId="0" xfId="2" applyFill="1" applyAlignment="1">
      <alignment horizontal="left"/>
    </xf>
    <xf numFmtId="0" fontId="15" fillId="0" borderId="0" xfId="2" applyFont="1" applyAlignment="1">
      <alignment horizontal="left" vertical="center"/>
    </xf>
    <xf numFmtId="0" fontId="15" fillId="0" borderId="0" xfId="2" applyFont="1" applyAlignment="1">
      <alignment vertical="center" wrapText="1"/>
    </xf>
    <xf numFmtId="9" fontId="2" fillId="0" borderId="4" xfId="2" applyNumberFormat="1" applyBorder="1" applyAlignment="1">
      <alignment horizontal="center" vertical="center" wrapText="1"/>
    </xf>
    <xf numFmtId="9" fontId="24"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5" fillId="0" borderId="0" xfId="2" applyNumberFormat="1" applyFont="1" applyAlignment="1">
      <alignment horizontal="center" vertical="center"/>
    </xf>
    <xf numFmtId="14" fontId="15"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4" fillId="5" borderId="0" xfId="2" applyFont="1" applyFill="1" applyAlignment="1">
      <alignment vertical="center" wrapText="1"/>
    </xf>
    <xf numFmtId="0" fontId="5" fillId="5" borderId="0" xfId="2" applyFont="1" applyFill="1" applyAlignment="1">
      <alignment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wrapText="1"/>
    </xf>
    <xf numFmtId="0" fontId="26" fillId="0" borderId="1" xfId="0" applyFont="1" applyBorder="1" applyAlignment="1">
      <alignment wrapText="1"/>
    </xf>
    <xf numFmtId="0" fontId="24" fillId="0" borderId="1" xfId="0" applyFont="1" applyBorder="1" applyAlignment="1">
      <alignment wrapText="1"/>
    </xf>
    <xf numFmtId="0" fontId="26" fillId="0" borderId="4" xfId="0" applyFont="1" applyBorder="1" applyAlignment="1">
      <alignment wrapText="1"/>
    </xf>
    <xf numFmtId="9" fontId="24" fillId="0" borderId="1" xfId="0" applyNumberFormat="1" applyFont="1" applyBorder="1" applyAlignment="1">
      <alignment wrapText="1"/>
    </xf>
    <xf numFmtId="0" fontId="24" fillId="0" borderId="4" xfId="0" applyFont="1" applyBorder="1" applyAlignment="1">
      <alignment wrapText="1"/>
    </xf>
    <xf numFmtId="0" fontId="14" fillId="0" borderId="1" xfId="2" applyFont="1" applyBorder="1" applyAlignment="1">
      <alignment horizontal="center" vertical="center" wrapText="1"/>
    </xf>
    <xf numFmtId="0" fontId="26"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14" fontId="6" fillId="0" borderId="1" xfId="2" applyNumberFormat="1" applyFont="1" applyBorder="1" applyAlignment="1" applyProtection="1">
      <alignment horizontal="center" vertical="center" wrapText="1"/>
      <protection locked="0"/>
    </xf>
    <xf numFmtId="0" fontId="14" fillId="0" borderId="1" xfId="2" applyFont="1" applyBorder="1" applyAlignment="1">
      <alignment horizontal="right" vertical="center" wrapText="1"/>
    </xf>
    <xf numFmtId="0" fontId="6" fillId="0" borderId="1" xfId="0" applyFont="1" applyBorder="1" applyAlignment="1">
      <alignment horizontal="left" vertical="center" wrapText="1"/>
    </xf>
    <xf numFmtId="0" fontId="34" fillId="2" borderId="1" xfId="2" applyFont="1" applyFill="1" applyBorder="1" applyAlignment="1">
      <alignment horizontal="right" vertical="center" wrapText="1"/>
    </xf>
    <xf numFmtId="0" fontId="24" fillId="0" borderId="8" xfId="0" applyFont="1" applyBorder="1" applyAlignment="1">
      <alignment wrapText="1"/>
    </xf>
    <xf numFmtId="0" fontId="26" fillId="0" borderId="0" xfId="0" applyFont="1" applyAlignment="1">
      <alignment wrapText="1"/>
    </xf>
    <xf numFmtId="0" fontId="24" fillId="0" borderId="11" xfId="0" applyFont="1" applyBorder="1" applyAlignment="1">
      <alignment wrapText="1"/>
    </xf>
    <xf numFmtId="0" fontId="24" fillId="0" borderId="34" xfId="0" applyFont="1" applyBorder="1" applyAlignment="1">
      <alignment wrapText="1"/>
    </xf>
    <xf numFmtId="0" fontId="24" fillId="0" borderId="3" xfId="0" applyFont="1" applyBorder="1" applyAlignment="1">
      <alignment wrapText="1"/>
    </xf>
    <xf numFmtId="0" fontId="24" fillId="0" borderId="26" xfId="0" applyFont="1" applyBorder="1" applyAlignment="1">
      <alignment wrapText="1"/>
    </xf>
    <xf numFmtId="0" fontId="2" fillId="2" borderId="3" xfId="2" applyFill="1" applyBorder="1" applyAlignment="1">
      <alignment wrapText="1"/>
    </xf>
    <xf numFmtId="0" fontId="24" fillId="0" borderId="27" xfId="0" applyFont="1" applyBorder="1" applyAlignment="1">
      <alignment wrapText="1"/>
    </xf>
    <xf numFmtId="0" fontId="24" fillId="0" borderId="29" xfId="0" applyFont="1" applyBorder="1" applyAlignment="1">
      <alignment wrapText="1"/>
    </xf>
    <xf numFmtId="0" fontId="24" fillId="0" borderId="24" xfId="0" applyFont="1" applyBorder="1" applyAlignment="1">
      <alignment wrapText="1"/>
    </xf>
    <xf numFmtId="0" fontId="24" fillId="0" borderId="33" xfId="0" applyFont="1" applyBorder="1" applyAlignment="1">
      <alignment wrapText="1"/>
    </xf>
    <xf numFmtId="0" fontId="2" fillId="2" borderId="27" xfId="2" applyFill="1" applyBorder="1" applyAlignment="1">
      <alignment wrapText="1"/>
    </xf>
    <xf numFmtId="0" fontId="25"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5"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5"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30" fillId="0" borderId="0" xfId="0" applyFont="1" applyAlignment="1">
      <alignment horizontal="center" vertical="center" wrapText="1" readingOrder="1"/>
    </xf>
    <xf numFmtId="9" fontId="2" fillId="0" borderId="0" xfId="2" applyNumberFormat="1" applyAlignment="1">
      <alignment horizontal="center" vertical="center" wrapText="1"/>
    </xf>
    <xf numFmtId="9" fontId="24" fillId="0" borderId="0" xfId="0" applyNumberFormat="1" applyFont="1" applyAlignment="1">
      <alignment horizontal="center" vertical="center" wrapText="1"/>
    </xf>
    <xf numFmtId="9" fontId="24" fillId="0" borderId="0" xfId="0" applyNumberFormat="1" applyFont="1" applyAlignment="1">
      <alignment horizontal="left" vertical="center" wrapText="1"/>
    </xf>
    <xf numFmtId="0" fontId="0" fillId="5" borderId="0" xfId="0" applyFill="1"/>
    <xf numFmtId="0" fontId="39" fillId="5" borderId="15" xfId="4" quotePrefix="1" applyFont="1" applyFill="1" applyBorder="1" applyAlignment="1">
      <alignment horizontal="left" vertical="top" wrapText="1"/>
    </xf>
    <xf numFmtId="0" fontId="40" fillId="5" borderId="2" xfId="4" quotePrefix="1" applyFont="1" applyFill="1" applyBorder="1" applyAlignment="1">
      <alignment horizontal="left" vertical="top" wrapText="1"/>
    </xf>
    <xf numFmtId="0" fontId="37"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5"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0" fillId="0" borderId="0" xfId="0" applyAlignment="1">
      <alignment horizontal="center"/>
    </xf>
    <xf numFmtId="0" fontId="20" fillId="0" borderId="0" xfId="0" applyFont="1"/>
    <xf numFmtId="0" fontId="16" fillId="0" borderId="0" xfId="0" applyFont="1" applyProtection="1">
      <protection locked="0"/>
    </xf>
    <xf numFmtId="14" fontId="2" fillId="0" borderId="0" xfId="0" applyNumberFormat="1" applyFont="1" applyAlignment="1">
      <alignment horizontal="left" vertical="center" wrapText="1"/>
    </xf>
    <xf numFmtId="0" fontId="34"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4" fillId="2" borderId="5" xfId="2" applyFont="1" applyFill="1" applyBorder="1" applyAlignment="1">
      <alignment vertical="center" wrapText="1"/>
    </xf>
    <xf numFmtId="14" fontId="2" fillId="0" borderId="1" xfId="0" applyNumberFormat="1" applyFont="1" applyBorder="1" applyAlignment="1">
      <alignment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horizontal="center" vertical="center" wrapText="1"/>
    </xf>
    <xf numFmtId="0" fontId="14" fillId="0" borderId="0" xfId="2" applyFont="1" applyAlignment="1">
      <alignment horizontal="left" vertical="center" wrapText="1"/>
    </xf>
    <xf numFmtId="0" fontId="6" fillId="5" borderId="0" xfId="2" applyFont="1" applyFill="1" applyAlignment="1">
      <alignment horizontal="lef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4"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6" fillId="0" borderId="1" xfId="2" applyFont="1" applyBorder="1" applyAlignment="1" applyProtection="1">
      <alignment vertical="center" wrapText="1"/>
      <protection locked="0"/>
    </xf>
    <xf numFmtId="0" fontId="14" fillId="0" borderId="0" xfId="2" applyFont="1" applyAlignment="1">
      <alignment horizontal="center" vertical="center"/>
    </xf>
    <xf numFmtId="0" fontId="14" fillId="0" borderId="0" xfId="0" applyFont="1" applyAlignment="1">
      <alignment horizontal="left" vertical="center" wrapText="1"/>
    </xf>
    <xf numFmtId="49" fontId="14" fillId="0" borderId="0" xfId="0" applyNumberFormat="1" applyFont="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3" fillId="2" borderId="0" xfId="2" applyFont="1" applyFill="1" applyAlignment="1">
      <alignment horizontal="center"/>
    </xf>
    <xf numFmtId="0" fontId="34"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4" fillId="0" borderId="65" xfId="2" applyFont="1" applyBorder="1" applyAlignment="1">
      <alignment vertical="center" wrapText="1"/>
    </xf>
    <xf numFmtId="0" fontId="6" fillId="5" borderId="11" xfId="2" applyFont="1" applyFill="1" applyBorder="1" applyAlignment="1">
      <alignment horizontal="left" vertical="center" wrapText="1"/>
    </xf>
    <xf numFmtId="0" fontId="15" fillId="0" borderId="0" xfId="0" applyFont="1" applyAlignment="1">
      <alignment horizontal="right" vertical="center" wrapText="1"/>
    </xf>
    <xf numFmtId="14" fontId="2" fillId="0" borderId="0" xfId="0" applyNumberFormat="1" applyFont="1" applyAlignment="1">
      <alignment vertical="center" wrapText="1"/>
    </xf>
    <xf numFmtId="14" fontId="15" fillId="0" borderId="0" xfId="0" applyNumberFormat="1" applyFont="1" applyAlignment="1">
      <alignment horizontal="center" vertical="center" wrapText="1"/>
    </xf>
    <xf numFmtId="0" fontId="2" fillId="2" borderId="15" xfId="2" applyFill="1" applyBorder="1"/>
    <xf numFmtId="0" fontId="15" fillId="0" borderId="11"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6" xfId="2" applyFont="1" applyBorder="1" applyAlignment="1">
      <alignment horizontal="center" vertical="center" wrapText="1"/>
    </xf>
    <xf numFmtId="0" fontId="41" fillId="5" borderId="15" xfId="4" quotePrefix="1" applyFont="1" applyFill="1" applyBorder="1" applyAlignment="1">
      <alignment horizontal="justify" vertical="center" wrapText="1"/>
    </xf>
    <xf numFmtId="0" fontId="41" fillId="5" borderId="0" xfId="4" quotePrefix="1" applyFont="1" applyFill="1" applyAlignment="1">
      <alignment horizontal="justify" vertical="center" wrapText="1"/>
    </xf>
    <xf numFmtId="0" fontId="41" fillId="5" borderId="2" xfId="4" quotePrefix="1" applyFont="1" applyFill="1" applyBorder="1" applyAlignment="1">
      <alignment horizontal="justify" vertical="center"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43" xfId="5" applyFont="1" applyFill="1" applyBorder="1" applyAlignment="1">
      <alignment horizontal="left" vertical="top" wrapText="1" readingOrder="1"/>
    </xf>
    <xf numFmtId="0" fontId="46" fillId="5" borderId="43" xfId="4" applyFont="1" applyFill="1" applyBorder="1" applyAlignment="1">
      <alignment horizontal="justify" vertical="center" wrapText="1"/>
    </xf>
    <xf numFmtId="0" fontId="39" fillId="5" borderId="42" xfId="4" quotePrefix="1" applyFont="1" applyFill="1" applyBorder="1" applyAlignment="1">
      <alignment vertical="top" wrapText="1"/>
    </xf>
    <xf numFmtId="0" fontId="39" fillId="5" borderId="43" xfId="4" quotePrefix="1" applyFont="1" applyFill="1" applyBorder="1" applyAlignment="1">
      <alignment vertical="top" wrapText="1"/>
    </xf>
    <xf numFmtId="0" fontId="39" fillId="5" borderId="44" xfId="4" quotePrefix="1" applyFont="1" applyFill="1" applyBorder="1" applyAlignment="1">
      <alignment vertical="top" wrapText="1"/>
    </xf>
    <xf numFmtId="0" fontId="39" fillId="5" borderId="0" xfId="4" quotePrefix="1" applyFont="1" applyFill="1" applyAlignment="1">
      <alignment vertical="top" wrapText="1"/>
    </xf>
    <xf numFmtId="0" fontId="0" fillId="5" borderId="0" xfId="0" applyFill="1" applyAlignment="1">
      <alignment wrapText="1"/>
    </xf>
    <xf numFmtId="0" fontId="37" fillId="5" borderId="42" xfId="4" applyFont="1" applyFill="1" applyBorder="1" applyAlignment="1">
      <alignment wrapText="1"/>
    </xf>
    <xf numFmtId="0" fontId="37" fillId="5" borderId="43" xfId="4" applyFont="1" applyFill="1" applyBorder="1" applyAlignment="1">
      <alignment wrapText="1"/>
    </xf>
    <xf numFmtId="0" fontId="37" fillId="5" borderId="44" xfId="4" applyFont="1" applyFill="1" applyBorder="1" applyAlignment="1">
      <alignment wrapText="1"/>
    </xf>
    <xf numFmtId="0" fontId="37" fillId="5" borderId="15" xfId="4" applyFont="1" applyFill="1" applyBorder="1" applyAlignment="1">
      <alignment wrapText="1"/>
    </xf>
    <xf numFmtId="0" fontId="37" fillId="5" borderId="2" xfId="4" applyFont="1" applyFill="1" applyBorder="1" applyAlignment="1">
      <alignment wrapText="1"/>
    </xf>
    <xf numFmtId="0" fontId="37" fillId="5" borderId="14" xfId="4" applyFont="1" applyFill="1" applyBorder="1" applyAlignment="1">
      <alignment wrapText="1"/>
    </xf>
    <xf numFmtId="0" fontId="37" fillId="5" borderId="13" xfId="4" applyFont="1" applyFill="1" applyBorder="1" applyAlignment="1">
      <alignment wrapText="1"/>
    </xf>
    <xf numFmtId="0" fontId="37" fillId="5" borderId="12" xfId="4" applyFont="1" applyFill="1" applyBorder="1" applyAlignment="1">
      <alignment wrapText="1"/>
    </xf>
    <xf numFmtId="0" fontId="37" fillId="5" borderId="0" xfId="4" applyFont="1" applyFill="1" applyAlignment="1">
      <alignment wrapText="1"/>
    </xf>
    <xf numFmtId="0" fontId="39" fillId="5" borderId="15" xfId="4" quotePrefix="1" applyFont="1" applyFill="1" applyBorder="1" applyAlignment="1">
      <alignment vertical="top" wrapText="1"/>
    </xf>
    <xf numFmtId="0" fontId="39" fillId="5" borderId="2" xfId="4" quotePrefix="1" applyFont="1" applyFill="1" applyBorder="1" applyAlignment="1">
      <alignment vertical="top" wrapText="1"/>
    </xf>
    <xf numFmtId="0" fontId="40" fillId="5" borderId="0" xfId="4" quotePrefix="1" applyFont="1" applyFill="1" applyAlignment="1">
      <alignment horizontal="left" vertical="top" wrapText="1"/>
    </xf>
    <xf numFmtId="0" fontId="43" fillId="5" borderId="0" xfId="4" applyFont="1" applyFill="1" applyAlignment="1">
      <alignment horizontal="left" vertical="center" wrapText="1"/>
    </xf>
    <xf numFmtId="0" fontId="37" fillId="5" borderId="0" xfId="4" applyFont="1" applyFill="1" applyAlignment="1">
      <alignment horizontal="left" vertical="center" wrapText="1"/>
    </xf>
    <xf numFmtId="0" fontId="37" fillId="5" borderId="0" xfId="4" quotePrefix="1" applyFont="1" applyFill="1" applyAlignment="1">
      <alignment horizontal="left" vertical="center" wrapText="1"/>
    </xf>
    <xf numFmtId="0" fontId="43" fillId="14" borderId="3" xfId="4" applyFont="1" applyFill="1" applyBorder="1" applyAlignment="1">
      <alignment horizontal="center" wrapText="1"/>
    </xf>
    <xf numFmtId="0" fontId="37" fillId="5" borderId="0" xfId="4" applyFont="1" applyFill="1"/>
    <xf numFmtId="0" fontId="45" fillId="5" borderId="0" xfId="0" applyFont="1" applyFill="1" applyAlignment="1">
      <alignment horizontal="left" vertical="center" wrapText="1"/>
    </xf>
    <xf numFmtId="0" fontId="46" fillId="5" borderId="0" xfId="0" applyFont="1" applyFill="1" applyAlignment="1">
      <alignment horizontal="left" vertical="top" wrapText="1"/>
    </xf>
    <xf numFmtId="0" fontId="43" fillId="5" borderId="3" xfId="4" applyFont="1" applyFill="1" applyBorder="1" applyAlignment="1">
      <alignment horizontal="center" vertical="center"/>
    </xf>
    <xf numFmtId="0" fontId="43" fillId="5" borderId="3" xfId="4" applyFont="1" applyFill="1" applyBorder="1" applyAlignment="1">
      <alignment horizontal="center" vertical="center" wrapText="1"/>
    </xf>
    <xf numFmtId="0" fontId="41" fillId="0" borderId="42" xfId="4" quotePrefix="1" applyFont="1" applyBorder="1" applyAlignment="1">
      <alignment horizontal="left" vertical="top" wrapText="1"/>
    </xf>
    <xf numFmtId="0" fontId="41" fillId="0" borderId="43" xfId="4" quotePrefix="1" applyFont="1" applyBorder="1" applyAlignment="1">
      <alignment horizontal="left" vertical="top" wrapText="1"/>
    </xf>
    <xf numFmtId="0" fontId="41"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5" fillId="0" borderId="72" xfId="2" applyNumberFormat="1" applyFont="1" applyBorder="1" applyAlignment="1">
      <alignment horizontal="center" vertical="center" wrapText="1"/>
    </xf>
    <xf numFmtId="14" fontId="8" fillId="6" borderId="1" xfId="0" applyNumberFormat="1" applyFont="1" applyFill="1" applyBorder="1" applyAlignment="1">
      <alignment horizontal="right" vertical="center"/>
    </xf>
    <xf numFmtId="14" fontId="16" fillId="0" borderId="1" xfId="0" applyNumberFormat="1" applyFont="1" applyBorder="1" applyAlignment="1" applyProtection="1">
      <alignment horizontal="right" vertical="center" wrapText="1"/>
      <protection locked="0"/>
    </xf>
    <xf numFmtId="14" fontId="16" fillId="0" borderId="1" xfId="0" applyNumberFormat="1" applyFont="1" applyBorder="1" applyAlignment="1" applyProtection="1">
      <alignment horizontal="right"/>
      <protection locked="0"/>
    </xf>
    <xf numFmtId="14" fontId="16" fillId="0" borderId="0" xfId="0" applyNumberFormat="1" applyFont="1" applyAlignment="1" applyProtection="1">
      <alignment horizontal="right"/>
      <protection locked="0"/>
    </xf>
    <xf numFmtId="14" fontId="0" fillId="0" borderId="0" xfId="0" applyNumberFormat="1" applyAlignment="1">
      <alignment horizontal="right"/>
    </xf>
    <xf numFmtId="9" fontId="49" fillId="0" borderId="0" xfId="2" applyNumberFormat="1" applyFont="1" applyAlignment="1">
      <alignment vertical="center"/>
    </xf>
    <xf numFmtId="49" fontId="9" fillId="0" borderId="0" xfId="2" applyNumberFormat="1" applyFont="1" applyAlignment="1">
      <alignment vertical="center"/>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8" fillId="5" borderId="5" xfId="0" applyFont="1" applyFill="1" applyBorder="1" applyAlignment="1">
      <alignment wrapText="1"/>
    </xf>
    <xf numFmtId="0" fontId="27" fillId="0" borderId="1" xfId="2" applyFont="1" applyBorder="1" applyAlignment="1">
      <alignment horizontal="left" vertical="center"/>
    </xf>
    <xf numFmtId="0" fontId="14" fillId="0" borderId="1" xfId="2" applyFont="1" applyBorder="1" applyAlignment="1">
      <alignment horizontal="center" vertical="center"/>
    </xf>
    <xf numFmtId="0" fontId="26" fillId="0" borderId="0" xfId="0" applyFont="1" applyAlignment="1">
      <alignment horizontal="center" vertical="center" wrapText="1"/>
    </xf>
    <xf numFmtId="0" fontId="0" fillId="0" borderId="0" xfId="0" applyAlignment="1">
      <alignment vertical="center" wrapText="1"/>
    </xf>
    <xf numFmtId="0" fontId="6" fillId="0" borderId="1" xfId="0" applyFont="1" applyBorder="1" applyAlignment="1">
      <alignment horizontal="justify" vertical="center" wrapText="1"/>
    </xf>
    <xf numFmtId="0" fontId="50" fillId="0" borderId="1" xfId="0" applyFont="1" applyBorder="1" applyAlignment="1">
      <alignment horizontal="justify" vertical="center" wrapText="1"/>
    </xf>
    <xf numFmtId="0" fontId="36" fillId="13" borderId="30" xfId="4" applyFont="1" applyFill="1" applyBorder="1" applyAlignment="1">
      <alignment horizontal="center" vertical="center" wrapText="1"/>
    </xf>
    <xf numFmtId="0" fontId="36" fillId="13" borderId="31" xfId="4" applyFont="1" applyFill="1" applyBorder="1" applyAlignment="1">
      <alignment horizontal="center" vertical="center" wrapText="1"/>
    </xf>
    <xf numFmtId="0" fontId="36" fillId="13" borderId="32" xfId="4" applyFont="1" applyFill="1" applyBorder="1" applyAlignment="1">
      <alignment horizontal="center" vertical="center" wrapText="1"/>
    </xf>
    <xf numFmtId="0" fontId="37" fillId="0" borderId="15" xfId="4" quotePrefix="1" applyFont="1" applyBorder="1" applyAlignment="1">
      <alignment horizontal="left" vertical="center" wrapText="1"/>
    </xf>
    <xf numFmtId="0" fontId="37" fillId="0" borderId="0" xfId="4" quotePrefix="1" applyFont="1" applyAlignment="1">
      <alignment horizontal="left" vertical="center" wrapText="1"/>
    </xf>
    <xf numFmtId="0" fontId="37" fillId="0" borderId="2" xfId="4" quotePrefix="1" applyFont="1" applyBorder="1" applyAlignment="1">
      <alignment horizontal="left" vertical="center" wrapText="1"/>
    </xf>
    <xf numFmtId="0" fontId="37" fillId="0" borderId="45" xfId="4" quotePrefix="1" applyFont="1" applyBorder="1" applyAlignment="1">
      <alignment horizontal="left" vertical="center" wrapText="1"/>
    </xf>
    <xf numFmtId="0" fontId="37" fillId="0" borderId="9" xfId="4" quotePrefix="1" applyFont="1" applyBorder="1" applyAlignment="1">
      <alignment horizontal="left" vertical="center" wrapText="1"/>
    </xf>
    <xf numFmtId="0" fontId="37" fillId="0" borderId="46" xfId="4" quotePrefix="1" applyFont="1" applyBorder="1" applyAlignment="1">
      <alignment horizontal="left" vertical="center" wrapText="1"/>
    </xf>
    <xf numFmtId="0" fontId="39" fillId="5" borderId="42" xfId="4" quotePrefix="1" applyFont="1" applyFill="1" applyBorder="1" applyAlignment="1">
      <alignment horizontal="left" vertical="top" wrapText="1"/>
    </xf>
    <xf numFmtId="0" fontId="40" fillId="5" borderId="43" xfId="4" quotePrefix="1" applyFont="1" applyFill="1" applyBorder="1" applyAlignment="1">
      <alignment horizontal="left" vertical="top" wrapText="1"/>
    </xf>
    <xf numFmtId="0" fontId="40" fillId="5" borderId="44" xfId="4" quotePrefix="1" applyFont="1" applyFill="1" applyBorder="1" applyAlignment="1">
      <alignment horizontal="left" vertical="top" wrapText="1"/>
    </xf>
    <xf numFmtId="0" fontId="41" fillId="5" borderId="45" xfId="4" quotePrefix="1" applyFont="1" applyFill="1" applyBorder="1" applyAlignment="1">
      <alignment horizontal="justify" vertical="center" wrapText="1"/>
    </xf>
    <xf numFmtId="0" fontId="41" fillId="5" borderId="9" xfId="4" quotePrefix="1" applyFont="1" applyFill="1" applyBorder="1" applyAlignment="1">
      <alignment horizontal="justify" vertical="center" wrapText="1"/>
    </xf>
    <xf numFmtId="0" fontId="41" fillId="5" borderId="46" xfId="4" quotePrefix="1" applyFont="1" applyFill="1" applyBorder="1" applyAlignment="1">
      <alignment horizontal="justify" vertical="center" wrapText="1"/>
    </xf>
    <xf numFmtId="0" fontId="45" fillId="14" borderId="69" xfId="5" applyFont="1" applyFill="1" applyBorder="1" applyAlignment="1">
      <alignment horizontal="center" vertical="center" wrapText="1"/>
    </xf>
    <xf numFmtId="0" fontId="45" fillId="14" borderId="48" xfId="5" applyFont="1" applyFill="1" applyBorder="1" applyAlignment="1">
      <alignment horizontal="center" vertical="center" wrapText="1"/>
    </xf>
    <xf numFmtId="0" fontId="45" fillId="14" borderId="49" xfId="4" applyFont="1" applyFill="1" applyBorder="1" applyAlignment="1">
      <alignment horizontal="center" vertical="center" wrapText="1"/>
    </xf>
    <xf numFmtId="0" fontId="45" fillId="14" borderId="50" xfId="4" applyFont="1" applyFill="1" applyBorder="1" applyAlignment="1">
      <alignment horizontal="center" vertical="center"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41" fillId="4" borderId="42" xfId="4" quotePrefix="1" applyFont="1" applyFill="1" applyBorder="1" applyAlignment="1">
      <alignment horizontal="left" vertical="top" wrapText="1"/>
    </xf>
    <xf numFmtId="0" fontId="41" fillId="4" borderId="43" xfId="4" quotePrefix="1" applyFont="1" applyFill="1" applyBorder="1" applyAlignment="1">
      <alignment horizontal="left" vertical="top" wrapText="1"/>
    </xf>
    <xf numFmtId="0" fontId="41" fillId="4" borderId="44"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5" fillId="5" borderId="51" xfId="5" applyFont="1" applyFill="1" applyBorder="1" applyAlignment="1">
      <alignment horizontal="left" vertical="top" wrapText="1" readingOrder="1"/>
    </xf>
    <xf numFmtId="0" fontId="45" fillId="5" borderId="52" xfId="5" applyFont="1" applyFill="1" applyBorder="1" applyAlignment="1">
      <alignment horizontal="left" vertical="top" wrapText="1" readingOrder="1"/>
    </xf>
    <xf numFmtId="0" fontId="46" fillId="5" borderId="53" xfId="4" applyFont="1" applyFill="1" applyBorder="1" applyAlignment="1">
      <alignment horizontal="justify" vertical="center" wrapText="1"/>
    </xf>
    <xf numFmtId="0" fontId="46" fillId="5" borderId="54" xfId="4" applyFont="1" applyFill="1" applyBorder="1" applyAlignment="1">
      <alignment horizontal="justify" vertical="center" wrapText="1"/>
    </xf>
    <xf numFmtId="0" fontId="45" fillId="5" borderId="55" xfId="0" applyFont="1" applyFill="1" applyBorder="1" applyAlignment="1">
      <alignment horizontal="left" vertical="center" wrapText="1"/>
    </xf>
    <xf numFmtId="0" fontId="45" fillId="5" borderId="56" xfId="0" applyFont="1" applyFill="1" applyBorder="1" applyAlignment="1">
      <alignment horizontal="left" vertical="center" wrapText="1"/>
    </xf>
    <xf numFmtId="0" fontId="46" fillId="5" borderId="57" xfId="4" applyFont="1" applyFill="1" applyBorder="1" applyAlignment="1">
      <alignment horizontal="justify" vertical="center" wrapText="1"/>
    </xf>
    <xf numFmtId="0" fontId="46" fillId="5" borderId="58" xfId="4" applyFont="1" applyFill="1" applyBorder="1" applyAlignment="1">
      <alignment horizontal="justify" vertical="center" wrapText="1"/>
    </xf>
    <xf numFmtId="0" fontId="45" fillId="5" borderId="71" xfId="0" applyFont="1" applyFill="1" applyBorder="1" applyAlignment="1">
      <alignment horizontal="left" vertical="center" wrapText="1"/>
    </xf>
    <xf numFmtId="0" fontId="45" fillId="5" borderId="60"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62" xfId="0" applyFont="1" applyFill="1" applyBorder="1" applyAlignment="1">
      <alignment horizontal="left" vertical="center" wrapText="1"/>
    </xf>
    <xf numFmtId="0" fontId="46" fillId="5" borderId="63" xfId="0" applyFont="1" applyFill="1" applyBorder="1" applyAlignment="1">
      <alignment horizontal="justify" vertical="center" wrapText="1"/>
    </xf>
    <xf numFmtId="0" fontId="46" fillId="5" borderId="64" xfId="0" applyFont="1" applyFill="1" applyBorder="1" applyAlignment="1">
      <alignment horizontal="justify" vertical="center" wrapText="1"/>
    </xf>
    <xf numFmtId="0" fontId="45" fillId="14" borderId="47" xfId="5" applyFont="1" applyFill="1" applyBorder="1" applyAlignment="1">
      <alignment horizontal="center" vertical="center" wrapText="1"/>
    </xf>
    <xf numFmtId="0" fontId="39" fillId="5" borderId="15"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70" xfId="5" applyFont="1" applyFill="1" applyBorder="1" applyAlignment="1">
      <alignment horizontal="left" vertical="top" wrapText="1" readingOrder="1"/>
    </xf>
    <xf numFmtId="0" fontId="39" fillId="5" borderId="3" xfId="4" quotePrefix="1" applyFont="1" applyFill="1" applyBorder="1" applyAlignment="1">
      <alignment horizontal="left" vertical="top" wrapText="1"/>
    </xf>
    <xf numFmtId="0" fontId="39" fillId="5" borderId="1" xfId="4" quotePrefix="1" applyFont="1" applyFill="1" applyBorder="1" applyAlignment="1">
      <alignment horizontal="left" vertical="top" wrapText="1"/>
    </xf>
    <xf numFmtId="0" fontId="39" fillId="5" borderId="26" xfId="4" quotePrefix="1" applyFont="1" applyFill="1" applyBorder="1" applyAlignment="1">
      <alignment horizontal="left" vertical="top" wrapText="1"/>
    </xf>
    <xf numFmtId="0" fontId="45" fillId="5" borderId="59" xfId="0" applyFont="1" applyFill="1" applyBorder="1" applyAlignment="1">
      <alignment horizontal="left" vertical="center" wrapText="1"/>
    </xf>
    <xf numFmtId="0" fontId="8" fillId="5" borderId="1" xfId="0" applyFont="1" applyFill="1" applyBorder="1" applyAlignment="1">
      <alignment horizontal="left" vertical="top" wrapText="1"/>
    </xf>
    <xf numFmtId="14" fontId="8" fillId="5" borderId="1" xfId="0" applyNumberFormat="1" applyFont="1" applyFill="1" applyBorder="1" applyAlignment="1">
      <alignment horizontal="left" wrapText="1"/>
    </xf>
    <xf numFmtId="0" fontId="14" fillId="0" borderId="1" xfId="2" applyFont="1" applyBorder="1" applyAlignment="1">
      <alignment horizontal="center" vertical="center" wrapText="1"/>
    </xf>
    <xf numFmtId="0" fontId="4" fillId="0" borderId="1" xfId="2" applyFont="1" applyBorder="1" applyAlignment="1" applyProtection="1">
      <alignment horizontal="left" vertical="center" wrapText="1"/>
      <protection locked="0"/>
    </xf>
    <xf numFmtId="0" fontId="14" fillId="0" borderId="1" xfId="2" applyFont="1" applyBorder="1" applyAlignment="1" applyProtection="1">
      <alignment horizontal="center" vertical="center"/>
      <protection locked="0"/>
    </xf>
    <xf numFmtId="0" fontId="14" fillId="0" borderId="1" xfId="2" applyFont="1" applyBorder="1" applyAlignment="1">
      <alignment horizontal="center" vertical="center"/>
    </xf>
    <xf numFmtId="0" fontId="6" fillId="0" borderId="1" xfId="2" applyFont="1" applyBorder="1" applyAlignment="1" applyProtection="1">
      <alignment horizontal="left" vertical="justify" wrapText="1"/>
      <protection locked="0"/>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6" fillId="5" borderId="4" xfId="2"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25" xfId="2" applyFont="1" applyBorder="1" applyAlignment="1">
      <alignment horizontal="center" vertical="center" wrapText="1"/>
    </xf>
    <xf numFmtId="0" fontId="2" fillId="2" borderId="1" xfId="2" applyFill="1" applyBorder="1" applyAlignment="1">
      <alignment horizontal="center"/>
    </xf>
    <xf numFmtId="0" fontId="15" fillId="0" borderId="1" xfId="2" applyFont="1" applyBorder="1" applyAlignment="1">
      <alignment horizontal="center" vertical="center" wrapText="1"/>
    </xf>
    <xf numFmtId="0" fontId="15" fillId="0" borderId="66" xfId="2" applyFont="1" applyBorder="1" applyAlignment="1">
      <alignment horizontal="center" vertical="center" textRotation="90" wrapText="1"/>
    </xf>
    <xf numFmtId="0" fontId="15" fillId="0" borderId="67" xfId="2" applyFont="1" applyBorder="1" applyAlignment="1">
      <alignment horizontal="center" vertical="center" textRotation="90" wrapText="1"/>
    </xf>
    <xf numFmtId="0" fontId="15" fillId="0" borderId="3" xfId="2" applyFont="1" applyBorder="1" applyAlignment="1">
      <alignment horizontal="center" vertical="center" textRotation="90" wrapText="1"/>
    </xf>
    <xf numFmtId="0" fontId="15" fillId="0" borderId="27" xfId="2" applyFont="1" applyBorder="1" applyAlignment="1">
      <alignment horizontal="center" vertical="center" textRotation="90" wrapText="1"/>
    </xf>
    <xf numFmtId="0" fontId="15" fillId="0" borderId="1" xfId="2" applyFont="1" applyBorder="1" applyAlignment="1">
      <alignment horizontal="center" vertical="center"/>
    </xf>
    <xf numFmtId="0" fontId="15" fillId="2" borderId="21" xfId="2" applyFont="1" applyFill="1" applyBorder="1" applyAlignment="1">
      <alignment horizontal="center"/>
    </xf>
    <xf numFmtId="0" fontId="15" fillId="2" borderId="22" xfId="2" applyFont="1" applyFill="1" applyBorder="1" applyAlignment="1">
      <alignment horizontal="center"/>
    </xf>
    <xf numFmtId="0" fontId="15" fillId="2" borderId="23" xfId="2" applyFont="1" applyFill="1" applyBorder="1" applyAlignment="1">
      <alignment horizontal="center"/>
    </xf>
    <xf numFmtId="9" fontId="26" fillId="0" borderId="6"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9" fontId="26" fillId="0" borderId="28" xfId="0" applyNumberFormat="1" applyFont="1" applyBorder="1" applyAlignment="1">
      <alignment horizontal="center" vertical="center" wrapText="1"/>
    </xf>
    <xf numFmtId="9" fontId="26" fillId="0" borderId="25" xfId="0" applyNumberFormat="1" applyFont="1" applyBorder="1" applyAlignment="1">
      <alignment horizontal="center" vertical="center" wrapText="1"/>
    </xf>
    <xf numFmtId="9" fontId="26" fillId="0" borderId="26" xfId="0" applyNumberFormat="1" applyFont="1" applyBorder="1" applyAlignment="1">
      <alignment horizontal="center" vertical="center" wrapText="1"/>
    </xf>
    <xf numFmtId="9" fontId="26" fillId="0" borderId="29" xfId="0" applyNumberFormat="1" applyFont="1" applyBorder="1" applyAlignment="1">
      <alignment horizontal="center" vertical="center" wrapText="1"/>
    </xf>
    <xf numFmtId="0" fontId="13" fillId="0" borderId="3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6" xfId="2" applyFont="1" applyBorder="1" applyAlignment="1">
      <alignment horizontal="left" vertical="center" wrapText="1"/>
    </xf>
    <xf numFmtId="0" fontId="13" fillId="0" borderId="1" xfId="2" applyFont="1" applyBorder="1" applyAlignment="1">
      <alignment horizontal="left" vertical="center" wrapText="1"/>
    </xf>
    <xf numFmtId="0" fontId="13" fillId="0" borderId="28" xfId="2" applyFont="1" applyBorder="1" applyAlignment="1">
      <alignment horizontal="left" vertical="center" wrapText="1"/>
    </xf>
    <xf numFmtId="9" fontId="24" fillId="0" borderId="6"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48" fillId="0" borderId="5" xfId="2" applyNumberFormat="1" applyFont="1" applyBorder="1" applyAlignment="1">
      <alignment horizontal="center" vertical="center" wrapText="1"/>
    </xf>
    <xf numFmtId="9" fontId="48" fillId="0" borderId="7" xfId="2" applyNumberFormat="1" applyFont="1" applyBorder="1" applyAlignment="1">
      <alignment horizontal="center" vertical="center" wrapText="1"/>
    </xf>
    <xf numFmtId="9" fontId="48" fillId="0" borderId="4" xfId="2" applyNumberFormat="1" applyFont="1" applyBorder="1" applyAlignment="1">
      <alignment horizontal="center" vertical="center" wrapText="1"/>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12" fillId="0" borderId="5" xfId="2" applyFont="1" applyBorder="1" applyAlignment="1">
      <alignment horizontal="center" vertical="center" wrapText="1"/>
    </xf>
    <xf numFmtId="0" fontId="34" fillId="0" borderId="1"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0" fontId="15" fillId="0" borderId="8" xfId="2" applyFont="1" applyBorder="1" applyAlignment="1">
      <alignment horizontal="center" vertical="center" textRotation="90" wrapText="1"/>
    </xf>
    <xf numFmtId="0" fontId="15" fillId="2" borderId="18" xfId="2" applyFont="1" applyFill="1" applyBorder="1" applyAlignment="1">
      <alignment horizontal="center"/>
    </xf>
    <xf numFmtId="0" fontId="15" fillId="2" borderId="17" xfId="2" applyFont="1" applyFill="1" applyBorder="1" applyAlignment="1">
      <alignment horizontal="center"/>
    </xf>
    <xf numFmtId="0" fontId="15" fillId="2" borderId="16" xfId="2" applyFont="1" applyFill="1" applyBorder="1" applyAlignment="1">
      <alignment horizontal="center"/>
    </xf>
    <xf numFmtId="0" fontId="15" fillId="0" borderId="39" xfId="2" applyFont="1" applyBorder="1" applyAlignment="1">
      <alignment horizontal="center" vertical="center" textRotation="90" wrapText="1"/>
    </xf>
    <xf numFmtId="0" fontId="15" fillId="0" borderId="40" xfId="2" applyFont="1" applyBorder="1" applyAlignment="1">
      <alignment horizontal="center" vertical="center" textRotation="90" wrapText="1"/>
    </xf>
    <xf numFmtId="0" fontId="15" fillId="0" borderId="33" xfId="2" applyFont="1" applyBorder="1" applyAlignment="1">
      <alignment horizontal="center" vertical="center" textRotation="90" wrapText="1"/>
    </xf>
    <xf numFmtId="0" fontId="15" fillId="0" borderId="36"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26" fillId="0" borderId="1" xfId="0" applyFont="1" applyBorder="1" applyAlignment="1">
      <alignment horizontal="center" wrapText="1"/>
    </xf>
    <xf numFmtId="0" fontId="26" fillId="0" borderId="9" xfId="0" applyFont="1" applyBorder="1" applyAlignment="1">
      <alignment horizontal="center" wrapText="1"/>
    </xf>
    <xf numFmtId="0" fontId="24" fillId="0" borderId="0" xfId="0" applyFont="1" applyAlignment="1">
      <alignment horizontal="center"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9" fillId="5" borderId="21"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14" fontId="3" fillId="2" borderId="1" xfId="2" applyNumberFormat="1" applyFont="1" applyFill="1" applyBorder="1" applyAlignment="1" applyProtection="1">
      <alignment horizontal="right"/>
      <protection locked="0"/>
    </xf>
    <xf numFmtId="0" fontId="16" fillId="0" borderId="1" xfId="0" applyFont="1" applyBorder="1" applyAlignment="1" applyProtection="1">
      <alignment horizontal="left" wrapText="1"/>
      <protection locked="0"/>
    </xf>
    <xf numFmtId="0" fontId="8" fillId="6" borderId="1"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wrapText="1"/>
      <protection locked="0"/>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21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87</xdr:row>
      <xdr:rowOff>0</xdr:rowOff>
    </xdr:from>
    <xdr:to>
      <xdr:col>4</xdr:col>
      <xdr:colOff>90438</xdr:colOff>
      <xdr:row>92</xdr:row>
      <xdr:rowOff>41459</xdr:rowOff>
    </xdr:to>
    <xdr:sp macro="" textlink="">
      <xdr:nvSpPr>
        <xdr:cNvPr id="6238" name="Text Box 15">
          <a:extLst>
            <a:ext uri="{FF2B5EF4-FFF2-40B4-BE49-F238E27FC236}">
              <a16:creationId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39" name="Text Box 16">
          <a:extLst>
            <a:ext uri="{FF2B5EF4-FFF2-40B4-BE49-F238E27FC236}">
              <a16:creationId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0" name="Text Box 17">
          <a:extLst>
            <a:ext uri="{FF2B5EF4-FFF2-40B4-BE49-F238E27FC236}">
              <a16:creationId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1" name="Text Box 18">
          <a:extLst>
            <a:ext uri="{FF2B5EF4-FFF2-40B4-BE49-F238E27FC236}">
              <a16:creationId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2" name="Text Box 19">
          <a:extLst>
            <a:ext uri="{FF2B5EF4-FFF2-40B4-BE49-F238E27FC236}">
              <a16:creationId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504825</xdr:rowOff>
    </xdr:from>
    <xdr:to>
      <xdr:col>4</xdr:col>
      <xdr:colOff>95250</xdr:colOff>
      <xdr:row>11</xdr:row>
      <xdr:rowOff>468081</xdr:rowOff>
    </xdr:to>
    <xdr:sp macro="" textlink="">
      <xdr:nvSpPr>
        <xdr:cNvPr id="9" name="Text Box 15">
          <a:extLst>
            <a:ext uri="{FF2B5EF4-FFF2-40B4-BE49-F238E27FC236}">
              <a16:creationId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87</xdr:row>
      <xdr:rowOff>0</xdr:rowOff>
    </xdr:from>
    <xdr:ext cx="95250" cy="213632"/>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 name="Text Box 15">
          <a:extLst>
            <a:ext uri="{FF2B5EF4-FFF2-40B4-BE49-F238E27FC236}">
              <a16:creationId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 name="Text Box 15">
          <a:extLst>
            <a:ext uri="{FF2B5EF4-FFF2-40B4-BE49-F238E27FC236}">
              <a16:creationId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 name="Text Box 15">
          <a:extLst>
            <a:ext uri="{FF2B5EF4-FFF2-40B4-BE49-F238E27FC236}">
              <a16:creationId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 name="Text Box 15">
          <a:extLst>
            <a:ext uri="{FF2B5EF4-FFF2-40B4-BE49-F238E27FC236}">
              <a16:creationId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 name="Text Box 15">
          <a:extLst>
            <a:ext uri="{FF2B5EF4-FFF2-40B4-BE49-F238E27FC236}">
              <a16:creationId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 name="Text Box 15">
          <a:extLst>
            <a:ext uri="{FF2B5EF4-FFF2-40B4-BE49-F238E27FC236}">
              <a16:creationId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 name="Text Box 15">
          <a:extLst>
            <a:ext uri="{FF2B5EF4-FFF2-40B4-BE49-F238E27FC236}">
              <a16:creationId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 name="Text Box 15">
          <a:extLst>
            <a:ext uri="{FF2B5EF4-FFF2-40B4-BE49-F238E27FC236}">
              <a16:creationId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 name="Text Box 15">
          <a:extLst>
            <a:ext uri="{FF2B5EF4-FFF2-40B4-BE49-F238E27FC236}">
              <a16:creationId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 name="Text Box 15">
          <a:extLst>
            <a:ext uri="{FF2B5EF4-FFF2-40B4-BE49-F238E27FC236}">
              <a16:creationId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 name="Text Box 15">
          <a:extLst>
            <a:ext uri="{FF2B5EF4-FFF2-40B4-BE49-F238E27FC236}">
              <a16:creationId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6" name="Text Box 16">
          <a:extLst>
            <a:ext uri="{FF2B5EF4-FFF2-40B4-BE49-F238E27FC236}">
              <a16:creationId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7" name="Text Box 17">
          <a:extLst>
            <a:ext uri="{FF2B5EF4-FFF2-40B4-BE49-F238E27FC236}">
              <a16:creationId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8" name="Text Box 18">
          <a:extLst>
            <a:ext uri="{FF2B5EF4-FFF2-40B4-BE49-F238E27FC236}">
              <a16:creationId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9" name="Text Box 19">
          <a:extLst>
            <a:ext uri="{FF2B5EF4-FFF2-40B4-BE49-F238E27FC236}">
              <a16:creationId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87</xdr:row>
      <xdr:rowOff>0</xdr:rowOff>
    </xdr:from>
    <xdr:ext cx="95250" cy="213632"/>
    <xdr:sp macro="" textlink="">
      <xdr:nvSpPr>
        <xdr:cNvPr id="30" name="Text Box 15">
          <a:extLst>
            <a:ext uri="{FF2B5EF4-FFF2-40B4-BE49-F238E27FC236}">
              <a16:creationId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1" name="Text Box 16">
          <a:extLst>
            <a:ext uri="{FF2B5EF4-FFF2-40B4-BE49-F238E27FC236}">
              <a16:creationId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2" name="Text Box 17">
          <a:extLst>
            <a:ext uri="{FF2B5EF4-FFF2-40B4-BE49-F238E27FC236}">
              <a16:creationId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3" name="Text Box 18">
          <a:extLst>
            <a:ext uri="{FF2B5EF4-FFF2-40B4-BE49-F238E27FC236}">
              <a16:creationId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4" name="Text Box 19">
          <a:extLst>
            <a:ext uri="{FF2B5EF4-FFF2-40B4-BE49-F238E27FC236}">
              <a16:creationId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 name="Text Box 15">
          <a:extLst>
            <a:ext uri="{FF2B5EF4-FFF2-40B4-BE49-F238E27FC236}">
              <a16:creationId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1" name="Text Box 16">
          <a:extLst>
            <a:ext uri="{FF2B5EF4-FFF2-40B4-BE49-F238E27FC236}">
              <a16:creationId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2" name="Text Box 17">
          <a:extLst>
            <a:ext uri="{FF2B5EF4-FFF2-40B4-BE49-F238E27FC236}">
              <a16:creationId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3" name="Text Box 18">
          <a:extLst>
            <a:ext uri="{FF2B5EF4-FFF2-40B4-BE49-F238E27FC236}">
              <a16:creationId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4" name="Text Box 19">
          <a:extLst>
            <a:ext uri="{FF2B5EF4-FFF2-40B4-BE49-F238E27FC236}">
              <a16:creationId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442269"/>
    <xdr:sp macro="" textlink="">
      <xdr:nvSpPr>
        <xdr:cNvPr id="45" name="Text Box 15">
          <a:extLst>
            <a:ext uri="{FF2B5EF4-FFF2-40B4-BE49-F238E27FC236}">
              <a16:creationId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 name="Text Box 15">
          <a:extLst>
            <a:ext uri="{FF2B5EF4-FFF2-40B4-BE49-F238E27FC236}">
              <a16:creationId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 name="Text Box 15">
          <a:extLst>
            <a:ext uri="{FF2B5EF4-FFF2-40B4-BE49-F238E27FC236}">
              <a16:creationId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 name="Text Box 15">
          <a:extLst>
            <a:ext uri="{FF2B5EF4-FFF2-40B4-BE49-F238E27FC236}">
              <a16:creationId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 name="Text Box 15">
          <a:extLst>
            <a:ext uri="{FF2B5EF4-FFF2-40B4-BE49-F238E27FC236}">
              <a16:creationId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 name="Text Box 15">
          <a:extLst>
            <a:ext uri="{FF2B5EF4-FFF2-40B4-BE49-F238E27FC236}">
              <a16:creationId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 name="Text Box 15">
          <a:extLst>
            <a:ext uri="{FF2B5EF4-FFF2-40B4-BE49-F238E27FC236}">
              <a16:creationId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 name="Text Box 15">
          <a:extLst>
            <a:ext uri="{FF2B5EF4-FFF2-40B4-BE49-F238E27FC236}">
              <a16:creationId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 name="Text Box 15">
          <a:extLst>
            <a:ext uri="{FF2B5EF4-FFF2-40B4-BE49-F238E27FC236}">
              <a16:creationId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 name="Text Box 15">
          <a:extLst>
            <a:ext uri="{FF2B5EF4-FFF2-40B4-BE49-F238E27FC236}">
              <a16:creationId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 name="Text Box 15">
          <a:extLst>
            <a:ext uri="{FF2B5EF4-FFF2-40B4-BE49-F238E27FC236}">
              <a16:creationId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 name="Text Box 15">
          <a:extLst>
            <a:ext uri="{FF2B5EF4-FFF2-40B4-BE49-F238E27FC236}">
              <a16:creationId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 name="Text Box 15">
          <a:extLst>
            <a:ext uri="{FF2B5EF4-FFF2-40B4-BE49-F238E27FC236}">
              <a16:creationId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 name="Text Box 15">
          <a:extLst>
            <a:ext uri="{FF2B5EF4-FFF2-40B4-BE49-F238E27FC236}">
              <a16:creationId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 name="Text Box 15">
          <a:extLst>
            <a:ext uri="{FF2B5EF4-FFF2-40B4-BE49-F238E27FC236}">
              <a16:creationId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0" name="Text Box 16">
          <a:extLst>
            <a:ext uri="{FF2B5EF4-FFF2-40B4-BE49-F238E27FC236}">
              <a16:creationId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1" name="Text Box 17">
          <a:extLst>
            <a:ext uri="{FF2B5EF4-FFF2-40B4-BE49-F238E27FC236}">
              <a16:creationId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2" name="Text Box 18">
          <a:extLst>
            <a:ext uri="{FF2B5EF4-FFF2-40B4-BE49-F238E27FC236}">
              <a16:creationId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3" name="Text Box 19">
          <a:extLst>
            <a:ext uri="{FF2B5EF4-FFF2-40B4-BE49-F238E27FC236}">
              <a16:creationId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 name="Text Box 15">
          <a:extLst>
            <a:ext uri="{FF2B5EF4-FFF2-40B4-BE49-F238E27FC236}">
              <a16:creationId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5" name="Text Box 16">
          <a:extLst>
            <a:ext uri="{FF2B5EF4-FFF2-40B4-BE49-F238E27FC236}">
              <a16:creationId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6" name="Text Box 17">
          <a:extLst>
            <a:ext uri="{FF2B5EF4-FFF2-40B4-BE49-F238E27FC236}">
              <a16:creationId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7" name="Text Box 18">
          <a:extLst>
            <a:ext uri="{FF2B5EF4-FFF2-40B4-BE49-F238E27FC236}">
              <a16:creationId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8" name="Text Box 19">
          <a:extLst>
            <a:ext uri="{FF2B5EF4-FFF2-40B4-BE49-F238E27FC236}">
              <a16:creationId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 name="Text Box 15">
          <a:extLst>
            <a:ext uri="{FF2B5EF4-FFF2-40B4-BE49-F238E27FC236}">
              <a16:creationId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504825</xdr:rowOff>
    </xdr:from>
    <xdr:ext cx="95250" cy="442269"/>
    <xdr:sp macro="" textlink="">
      <xdr:nvSpPr>
        <xdr:cNvPr id="74" name="Text Box 15">
          <a:extLst>
            <a:ext uri="{FF2B5EF4-FFF2-40B4-BE49-F238E27FC236}">
              <a16:creationId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5" name="Text Box 15">
          <a:extLst>
            <a:ext uri="{FF2B5EF4-FFF2-40B4-BE49-F238E27FC236}">
              <a16:creationId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6" name="Text Box 15">
          <a:extLst>
            <a:ext uri="{FF2B5EF4-FFF2-40B4-BE49-F238E27FC236}">
              <a16:creationId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7" name="Text Box 15">
          <a:extLst>
            <a:ext uri="{FF2B5EF4-FFF2-40B4-BE49-F238E27FC236}">
              <a16:creationId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8" name="Text Box 15">
          <a:extLst>
            <a:ext uri="{FF2B5EF4-FFF2-40B4-BE49-F238E27FC236}">
              <a16:creationId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9" name="Text Box 15">
          <a:extLst>
            <a:ext uri="{FF2B5EF4-FFF2-40B4-BE49-F238E27FC236}">
              <a16:creationId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0" name="Text Box 15">
          <a:extLst>
            <a:ext uri="{FF2B5EF4-FFF2-40B4-BE49-F238E27FC236}">
              <a16:creationId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1" name="Text Box 15">
          <a:extLst>
            <a:ext uri="{FF2B5EF4-FFF2-40B4-BE49-F238E27FC236}">
              <a16:creationId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2" name="Text Box 15">
          <a:extLst>
            <a:ext uri="{FF2B5EF4-FFF2-40B4-BE49-F238E27FC236}">
              <a16:creationId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3" name="Text Box 15">
          <a:extLst>
            <a:ext uri="{FF2B5EF4-FFF2-40B4-BE49-F238E27FC236}">
              <a16:creationId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4" name="Text Box 15">
          <a:extLst>
            <a:ext uri="{FF2B5EF4-FFF2-40B4-BE49-F238E27FC236}">
              <a16:creationId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5" name="Text Box 15">
          <a:extLst>
            <a:ext uri="{FF2B5EF4-FFF2-40B4-BE49-F238E27FC236}">
              <a16:creationId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6" name="Text Box 15">
          <a:extLst>
            <a:ext uri="{FF2B5EF4-FFF2-40B4-BE49-F238E27FC236}">
              <a16:creationId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7" name="Text Box 15">
          <a:extLst>
            <a:ext uri="{FF2B5EF4-FFF2-40B4-BE49-F238E27FC236}">
              <a16:creationId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8" name="Text Box 15">
          <a:extLst>
            <a:ext uri="{FF2B5EF4-FFF2-40B4-BE49-F238E27FC236}">
              <a16:creationId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89" name="Text Box 16">
          <a:extLst>
            <a:ext uri="{FF2B5EF4-FFF2-40B4-BE49-F238E27FC236}">
              <a16:creationId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0" name="Text Box 17">
          <a:extLst>
            <a:ext uri="{FF2B5EF4-FFF2-40B4-BE49-F238E27FC236}">
              <a16:creationId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1" name="Text Box 18">
          <a:extLst>
            <a:ext uri="{FF2B5EF4-FFF2-40B4-BE49-F238E27FC236}">
              <a16:creationId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2" name="Text Box 19">
          <a:extLst>
            <a:ext uri="{FF2B5EF4-FFF2-40B4-BE49-F238E27FC236}">
              <a16:creationId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93" name="Text Box 15">
          <a:extLst>
            <a:ext uri="{FF2B5EF4-FFF2-40B4-BE49-F238E27FC236}">
              <a16:creationId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4" name="Text Box 16">
          <a:extLst>
            <a:ext uri="{FF2B5EF4-FFF2-40B4-BE49-F238E27FC236}">
              <a16:creationId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5" name="Text Box 17">
          <a:extLst>
            <a:ext uri="{FF2B5EF4-FFF2-40B4-BE49-F238E27FC236}">
              <a16:creationId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6" name="Text Box 18">
          <a:extLst>
            <a:ext uri="{FF2B5EF4-FFF2-40B4-BE49-F238E27FC236}">
              <a16:creationId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7" name="Text Box 19">
          <a:extLst>
            <a:ext uri="{FF2B5EF4-FFF2-40B4-BE49-F238E27FC236}">
              <a16:creationId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98" name="Text Box 15">
          <a:extLst>
            <a:ext uri="{FF2B5EF4-FFF2-40B4-BE49-F238E27FC236}">
              <a16:creationId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99" name="Text Box 15">
          <a:extLst>
            <a:ext uri="{FF2B5EF4-FFF2-40B4-BE49-F238E27FC236}">
              <a16:creationId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0" name="Text Box 15">
          <a:extLst>
            <a:ext uri="{FF2B5EF4-FFF2-40B4-BE49-F238E27FC236}">
              <a16:creationId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01" name="Text Box 15">
          <a:extLst>
            <a:ext uri="{FF2B5EF4-FFF2-40B4-BE49-F238E27FC236}">
              <a16:creationId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02" name="Text Box 15">
          <a:extLst>
            <a:ext uri="{FF2B5EF4-FFF2-40B4-BE49-F238E27FC236}">
              <a16:creationId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03" name="Text Box 15">
          <a:extLst>
            <a:ext uri="{FF2B5EF4-FFF2-40B4-BE49-F238E27FC236}">
              <a16:creationId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04" name="Text Box 15">
          <a:extLst>
            <a:ext uri="{FF2B5EF4-FFF2-40B4-BE49-F238E27FC236}">
              <a16:creationId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5" name="Text Box 15">
          <a:extLst>
            <a:ext uri="{FF2B5EF4-FFF2-40B4-BE49-F238E27FC236}">
              <a16:creationId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6" name="Text Box 15">
          <a:extLst>
            <a:ext uri="{FF2B5EF4-FFF2-40B4-BE49-F238E27FC236}">
              <a16:creationId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7" name="Text Box 15">
          <a:extLst>
            <a:ext uri="{FF2B5EF4-FFF2-40B4-BE49-F238E27FC236}">
              <a16:creationId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8" name="Text Box 15">
          <a:extLst>
            <a:ext uri="{FF2B5EF4-FFF2-40B4-BE49-F238E27FC236}">
              <a16:creationId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9" name="Text Box 15">
          <a:extLst>
            <a:ext uri="{FF2B5EF4-FFF2-40B4-BE49-F238E27FC236}">
              <a16:creationId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0" name="Text Box 15">
          <a:extLst>
            <a:ext uri="{FF2B5EF4-FFF2-40B4-BE49-F238E27FC236}">
              <a16:creationId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1" name="Text Box 15">
          <a:extLst>
            <a:ext uri="{FF2B5EF4-FFF2-40B4-BE49-F238E27FC236}">
              <a16:creationId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2" name="Text Box 15">
          <a:extLst>
            <a:ext uri="{FF2B5EF4-FFF2-40B4-BE49-F238E27FC236}">
              <a16:creationId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3" name="Text Box 15">
          <a:extLst>
            <a:ext uri="{FF2B5EF4-FFF2-40B4-BE49-F238E27FC236}">
              <a16:creationId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4" name="Text Box 15">
          <a:extLst>
            <a:ext uri="{FF2B5EF4-FFF2-40B4-BE49-F238E27FC236}">
              <a16:creationId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5" name="Text Box 15">
          <a:extLst>
            <a:ext uri="{FF2B5EF4-FFF2-40B4-BE49-F238E27FC236}">
              <a16:creationId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6" name="Text Box 15">
          <a:extLst>
            <a:ext uri="{FF2B5EF4-FFF2-40B4-BE49-F238E27FC236}">
              <a16:creationId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7" name="Text Box 15">
          <a:extLst>
            <a:ext uri="{FF2B5EF4-FFF2-40B4-BE49-F238E27FC236}">
              <a16:creationId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8" name="Text Box 15">
          <a:extLst>
            <a:ext uri="{FF2B5EF4-FFF2-40B4-BE49-F238E27FC236}">
              <a16:creationId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9" name="Text Box 15">
          <a:extLst>
            <a:ext uri="{FF2B5EF4-FFF2-40B4-BE49-F238E27FC236}">
              <a16:creationId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0" name="Text Box 15">
          <a:extLst>
            <a:ext uri="{FF2B5EF4-FFF2-40B4-BE49-F238E27FC236}">
              <a16:creationId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1" name="Text Box 15">
          <a:extLst>
            <a:ext uri="{FF2B5EF4-FFF2-40B4-BE49-F238E27FC236}">
              <a16:creationId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2" name="Text Box 15">
          <a:extLst>
            <a:ext uri="{FF2B5EF4-FFF2-40B4-BE49-F238E27FC236}">
              <a16:creationId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3" name="Text Box 15">
          <a:extLst>
            <a:ext uri="{FF2B5EF4-FFF2-40B4-BE49-F238E27FC236}">
              <a16:creationId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 name="Text Box 15">
          <a:extLst>
            <a:ext uri="{FF2B5EF4-FFF2-40B4-BE49-F238E27FC236}">
              <a16:creationId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5" name="Text Box 15">
          <a:extLst>
            <a:ext uri="{FF2B5EF4-FFF2-40B4-BE49-F238E27FC236}">
              <a16:creationId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6" name="Text Box 15">
          <a:extLst>
            <a:ext uri="{FF2B5EF4-FFF2-40B4-BE49-F238E27FC236}">
              <a16:creationId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7" name="Text Box 15">
          <a:extLst>
            <a:ext uri="{FF2B5EF4-FFF2-40B4-BE49-F238E27FC236}">
              <a16:creationId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8" name="Text Box 15">
          <a:extLst>
            <a:ext uri="{FF2B5EF4-FFF2-40B4-BE49-F238E27FC236}">
              <a16:creationId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9" name="Text Box 15">
          <a:extLst>
            <a:ext uri="{FF2B5EF4-FFF2-40B4-BE49-F238E27FC236}">
              <a16:creationId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0" name="Text Box 15">
          <a:extLst>
            <a:ext uri="{FF2B5EF4-FFF2-40B4-BE49-F238E27FC236}">
              <a16:creationId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1" name="Text Box 15">
          <a:extLst>
            <a:ext uri="{FF2B5EF4-FFF2-40B4-BE49-F238E27FC236}">
              <a16:creationId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2" name="Text Box 15">
          <a:extLst>
            <a:ext uri="{FF2B5EF4-FFF2-40B4-BE49-F238E27FC236}">
              <a16:creationId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3" name="Text Box 15">
          <a:extLst>
            <a:ext uri="{FF2B5EF4-FFF2-40B4-BE49-F238E27FC236}">
              <a16:creationId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4" name="Text Box 15">
          <a:extLst>
            <a:ext uri="{FF2B5EF4-FFF2-40B4-BE49-F238E27FC236}">
              <a16:creationId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5" name="Text Box 15">
          <a:extLst>
            <a:ext uri="{FF2B5EF4-FFF2-40B4-BE49-F238E27FC236}">
              <a16:creationId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6" name="Text Box 15">
          <a:extLst>
            <a:ext uri="{FF2B5EF4-FFF2-40B4-BE49-F238E27FC236}">
              <a16:creationId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7" name="Text Box 15">
          <a:extLst>
            <a:ext uri="{FF2B5EF4-FFF2-40B4-BE49-F238E27FC236}">
              <a16:creationId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8" name="Text Box 15">
          <a:extLst>
            <a:ext uri="{FF2B5EF4-FFF2-40B4-BE49-F238E27FC236}">
              <a16:creationId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9" name="Text Box 15">
          <a:extLst>
            <a:ext uri="{FF2B5EF4-FFF2-40B4-BE49-F238E27FC236}">
              <a16:creationId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0" name="Text Box 15">
          <a:extLst>
            <a:ext uri="{FF2B5EF4-FFF2-40B4-BE49-F238E27FC236}">
              <a16:creationId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1" name="Text Box 15">
          <a:extLst>
            <a:ext uri="{FF2B5EF4-FFF2-40B4-BE49-F238E27FC236}">
              <a16:creationId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2" name="Text Box 15">
          <a:extLst>
            <a:ext uri="{FF2B5EF4-FFF2-40B4-BE49-F238E27FC236}">
              <a16:creationId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3" name="Text Box 15">
          <a:extLst>
            <a:ext uri="{FF2B5EF4-FFF2-40B4-BE49-F238E27FC236}">
              <a16:creationId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4" name="Text Box 15">
          <a:extLst>
            <a:ext uri="{FF2B5EF4-FFF2-40B4-BE49-F238E27FC236}">
              <a16:creationId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5" name="Text Box 15">
          <a:extLst>
            <a:ext uri="{FF2B5EF4-FFF2-40B4-BE49-F238E27FC236}">
              <a16:creationId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6" name="Text Box 15">
          <a:extLst>
            <a:ext uri="{FF2B5EF4-FFF2-40B4-BE49-F238E27FC236}">
              <a16:creationId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7" name="Text Box 15">
          <a:extLst>
            <a:ext uri="{FF2B5EF4-FFF2-40B4-BE49-F238E27FC236}">
              <a16:creationId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8" name="Text Box 15">
          <a:extLst>
            <a:ext uri="{FF2B5EF4-FFF2-40B4-BE49-F238E27FC236}">
              <a16:creationId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9" name="Text Box 15">
          <a:extLst>
            <a:ext uri="{FF2B5EF4-FFF2-40B4-BE49-F238E27FC236}">
              <a16:creationId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0" name="Text Box 15">
          <a:extLst>
            <a:ext uri="{FF2B5EF4-FFF2-40B4-BE49-F238E27FC236}">
              <a16:creationId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1" name="Text Box 15">
          <a:extLst>
            <a:ext uri="{FF2B5EF4-FFF2-40B4-BE49-F238E27FC236}">
              <a16:creationId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2" name="Text Box 15">
          <a:extLst>
            <a:ext uri="{FF2B5EF4-FFF2-40B4-BE49-F238E27FC236}">
              <a16:creationId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3" name="Text Box 15">
          <a:extLst>
            <a:ext uri="{FF2B5EF4-FFF2-40B4-BE49-F238E27FC236}">
              <a16:creationId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4" name="Text Box 15">
          <a:extLst>
            <a:ext uri="{FF2B5EF4-FFF2-40B4-BE49-F238E27FC236}">
              <a16:creationId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5" name="Text Box 15">
          <a:extLst>
            <a:ext uri="{FF2B5EF4-FFF2-40B4-BE49-F238E27FC236}">
              <a16:creationId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6" name="Text Box 15">
          <a:extLst>
            <a:ext uri="{FF2B5EF4-FFF2-40B4-BE49-F238E27FC236}">
              <a16:creationId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7" name="Text Box 15">
          <a:extLst>
            <a:ext uri="{FF2B5EF4-FFF2-40B4-BE49-F238E27FC236}">
              <a16:creationId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8" name="Text Box 15">
          <a:extLst>
            <a:ext uri="{FF2B5EF4-FFF2-40B4-BE49-F238E27FC236}">
              <a16:creationId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9" name="Text Box 15">
          <a:extLst>
            <a:ext uri="{FF2B5EF4-FFF2-40B4-BE49-F238E27FC236}">
              <a16:creationId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0" name="Text Box 15">
          <a:extLst>
            <a:ext uri="{FF2B5EF4-FFF2-40B4-BE49-F238E27FC236}">
              <a16:creationId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1" name="Text Box 15">
          <a:extLst>
            <a:ext uri="{FF2B5EF4-FFF2-40B4-BE49-F238E27FC236}">
              <a16:creationId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2" name="Text Box 15">
          <a:extLst>
            <a:ext uri="{FF2B5EF4-FFF2-40B4-BE49-F238E27FC236}">
              <a16:creationId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3" name="Text Box 15">
          <a:extLst>
            <a:ext uri="{FF2B5EF4-FFF2-40B4-BE49-F238E27FC236}">
              <a16:creationId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4" name="Text Box 15">
          <a:extLst>
            <a:ext uri="{FF2B5EF4-FFF2-40B4-BE49-F238E27FC236}">
              <a16:creationId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5" name="Text Box 15">
          <a:extLst>
            <a:ext uri="{FF2B5EF4-FFF2-40B4-BE49-F238E27FC236}">
              <a16:creationId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6" name="Text Box 15">
          <a:extLst>
            <a:ext uri="{FF2B5EF4-FFF2-40B4-BE49-F238E27FC236}">
              <a16:creationId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7" name="Text Box 15">
          <a:extLst>
            <a:ext uri="{FF2B5EF4-FFF2-40B4-BE49-F238E27FC236}">
              <a16:creationId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8" name="Text Box 15">
          <a:extLst>
            <a:ext uri="{FF2B5EF4-FFF2-40B4-BE49-F238E27FC236}">
              <a16:creationId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9" name="Text Box 15">
          <a:extLst>
            <a:ext uri="{FF2B5EF4-FFF2-40B4-BE49-F238E27FC236}">
              <a16:creationId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0" name="Text Box 15">
          <a:extLst>
            <a:ext uri="{FF2B5EF4-FFF2-40B4-BE49-F238E27FC236}">
              <a16:creationId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1" name="Text Box 15">
          <a:extLst>
            <a:ext uri="{FF2B5EF4-FFF2-40B4-BE49-F238E27FC236}">
              <a16:creationId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2" name="Text Box 15">
          <a:extLst>
            <a:ext uri="{FF2B5EF4-FFF2-40B4-BE49-F238E27FC236}">
              <a16:creationId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3" name="Text Box 15">
          <a:extLst>
            <a:ext uri="{FF2B5EF4-FFF2-40B4-BE49-F238E27FC236}">
              <a16:creationId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4" name="Text Box 15">
          <a:extLst>
            <a:ext uri="{FF2B5EF4-FFF2-40B4-BE49-F238E27FC236}">
              <a16:creationId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5" name="Text Box 15">
          <a:extLst>
            <a:ext uri="{FF2B5EF4-FFF2-40B4-BE49-F238E27FC236}">
              <a16:creationId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6" name="Text Box 15">
          <a:extLst>
            <a:ext uri="{FF2B5EF4-FFF2-40B4-BE49-F238E27FC236}">
              <a16:creationId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7" name="Text Box 15">
          <a:extLst>
            <a:ext uri="{FF2B5EF4-FFF2-40B4-BE49-F238E27FC236}">
              <a16:creationId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8" name="Text Box 15">
          <a:extLst>
            <a:ext uri="{FF2B5EF4-FFF2-40B4-BE49-F238E27FC236}">
              <a16:creationId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9" name="Text Box 15">
          <a:extLst>
            <a:ext uri="{FF2B5EF4-FFF2-40B4-BE49-F238E27FC236}">
              <a16:creationId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0" name="Text Box 15">
          <a:extLst>
            <a:ext uri="{FF2B5EF4-FFF2-40B4-BE49-F238E27FC236}">
              <a16:creationId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1" name="Text Box 15">
          <a:extLst>
            <a:ext uri="{FF2B5EF4-FFF2-40B4-BE49-F238E27FC236}">
              <a16:creationId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2" name="Text Box 15">
          <a:extLst>
            <a:ext uri="{FF2B5EF4-FFF2-40B4-BE49-F238E27FC236}">
              <a16:creationId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3" name="Text Box 15">
          <a:extLst>
            <a:ext uri="{FF2B5EF4-FFF2-40B4-BE49-F238E27FC236}">
              <a16:creationId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4" name="Text Box 15">
          <a:extLst>
            <a:ext uri="{FF2B5EF4-FFF2-40B4-BE49-F238E27FC236}">
              <a16:creationId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5" name="Text Box 15">
          <a:extLst>
            <a:ext uri="{FF2B5EF4-FFF2-40B4-BE49-F238E27FC236}">
              <a16:creationId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6" name="Text Box 15">
          <a:extLst>
            <a:ext uri="{FF2B5EF4-FFF2-40B4-BE49-F238E27FC236}">
              <a16:creationId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7" name="Text Box 15">
          <a:extLst>
            <a:ext uri="{FF2B5EF4-FFF2-40B4-BE49-F238E27FC236}">
              <a16:creationId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8" name="Text Box 15">
          <a:extLst>
            <a:ext uri="{FF2B5EF4-FFF2-40B4-BE49-F238E27FC236}">
              <a16:creationId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9" name="Text Box 15">
          <a:extLst>
            <a:ext uri="{FF2B5EF4-FFF2-40B4-BE49-F238E27FC236}">
              <a16:creationId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0" name="Text Box 15">
          <a:extLst>
            <a:ext uri="{FF2B5EF4-FFF2-40B4-BE49-F238E27FC236}">
              <a16:creationId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1" name="Text Box 15">
          <a:extLst>
            <a:ext uri="{FF2B5EF4-FFF2-40B4-BE49-F238E27FC236}">
              <a16:creationId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2" name="Text Box 15">
          <a:extLst>
            <a:ext uri="{FF2B5EF4-FFF2-40B4-BE49-F238E27FC236}">
              <a16:creationId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3" name="Text Box 15">
          <a:extLst>
            <a:ext uri="{FF2B5EF4-FFF2-40B4-BE49-F238E27FC236}">
              <a16:creationId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4" name="Text Box 15">
          <a:extLst>
            <a:ext uri="{FF2B5EF4-FFF2-40B4-BE49-F238E27FC236}">
              <a16:creationId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5" name="Text Box 15">
          <a:extLst>
            <a:ext uri="{FF2B5EF4-FFF2-40B4-BE49-F238E27FC236}">
              <a16:creationId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6" name="Text Box 15">
          <a:extLst>
            <a:ext uri="{FF2B5EF4-FFF2-40B4-BE49-F238E27FC236}">
              <a16:creationId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7" name="Text Box 15">
          <a:extLst>
            <a:ext uri="{FF2B5EF4-FFF2-40B4-BE49-F238E27FC236}">
              <a16:creationId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8" name="Text Box 15">
          <a:extLst>
            <a:ext uri="{FF2B5EF4-FFF2-40B4-BE49-F238E27FC236}">
              <a16:creationId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9" name="Text Box 15">
          <a:extLst>
            <a:ext uri="{FF2B5EF4-FFF2-40B4-BE49-F238E27FC236}">
              <a16:creationId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0" name="Text Box 15">
          <a:extLst>
            <a:ext uri="{FF2B5EF4-FFF2-40B4-BE49-F238E27FC236}">
              <a16:creationId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1" name="Text Box 15">
          <a:extLst>
            <a:ext uri="{FF2B5EF4-FFF2-40B4-BE49-F238E27FC236}">
              <a16:creationId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2" name="Text Box 15">
          <a:extLst>
            <a:ext uri="{FF2B5EF4-FFF2-40B4-BE49-F238E27FC236}">
              <a16:creationId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3" name="Text Box 15">
          <a:extLst>
            <a:ext uri="{FF2B5EF4-FFF2-40B4-BE49-F238E27FC236}">
              <a16:creationId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4" name="Text Box 15">
          <a:extLst>
            <a:ext uri="{FF2B5EF4-FFF2-40B4-BE49-F238E27FC236}">
              <a16:creationId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5" name="Text Box 15">
          <a:extLst>
            <a:ext uri="{FF2B5EF4-FFF2-40B4-BE49-F238E27FC236}">
              <a16:creationId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6" name="Text Box 15">
          <a:extLst>
            <a:ext uri="{FF2B5EF4-FFF2-40B4-BE49-F238E27FC236}">
              <a16:creationId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7" name="Text Box 15">
          <a:extLst>
            <a:ext uri="{FF2B5EF4-FFF2-40B4-BE49-F238E27FC236}">
              <a16:creationId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8" name="Text Box 15">
          <a:extLst>
            <a:ext uri="{FF2B5EF4-FFF2-40B4-BE49-F238E27FC236}">
              <a16:creationId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9" name="Text Box 15">
          <a:extLst>
            <a:ext uri="{FF2B5EF4-FFF2-40B4-BE49-F238E27FC236}">
              <a16:creationId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0" name="Text Box 15">
          <a:extLst>
            <a:ext uri="{FF2B5EF4-FFF2-40B4-BE49-F238E27FC236}">
              <a16:creationId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11" name="Text Box 15">
          <a:extLst>
            <a:ext uri="{FF2B5EF4-FFF2-40B4-BE49-F238E27FC236}">
              <a16:creationId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12" name="Text Box 15">
          <a:extLst>
            <a:ext uri="{FF2B5EF4-FFF2-40B4-BE49-F238E27FC236}">
              <a16:creationId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3" name="Text Box 15">
          <a:extLst>
            <a:ext uri="{FF2B5EF4-FFF2-40B4-BE49-F238E27FC236}">
              <a16:creationId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4" name="Text Box 15">
          <a:extLst>
            <a:ext uri="{FF2B5EF4-FFF2-40B4-BE49-F238E27FC236}">
              <a16:creationId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5" name="Text Box 15">
          <a:extLst>
            <a:ext uri="{FF2B5EF4-FFF2-40B4-BE49-F238E27FC236}">
              <a16:creationId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6" name="Text Box 15">
          <a:extLst>
            <a:ext uri="{FF2B5EF4-FFF2-40B4-BE49-F238E27FC236}">
              <a16:creationId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7" name="Text Box 15">
          <a:extLst>
            <a:ext uri="{FF2B5EF4-FFF2-40B4-BE49-F238E27FC236}">
              <a16:creationId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8" name="Text Box 15">
          <a:extLst>
            <a:ext uri="{FF2B5EF4-FFF2-40B4-BE49-F238E27FC236}">
              <a16:creationId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9" name="Text Box 15">
          <a:extLst>
            <a:ext uri="{FF2B5EF4-FFF2-40B4-BE49-F238E27FC236}">
              <a16:creationId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0" name="Text Box 15">
          <a:extLst>
            <a:ext uri="{FF2B5EF4-FFF2-40B4-BE49-F238E27FC236}">
              <a16:creationId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1" name="Text Box 15">
          <a:extLst>
            <a:ext uri="{FF2B5EF4-FFF2-40B4-BE49-F238E27FC236}">
              <a16:creationId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2" name="Text Box 15">
          <a:extLst>
            <a:ext uri="{FF2B5EF4-FFF2-40B4-BE49-F238E27FC236}">
              <a16:creationId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3" name="Text Box 15">
          <a:extLst>
            <a:ext uri="{FF2B5EF4-FFF2-40B4-BE49-F238E27FC236}">
              <a16:creationId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4" name="Text Box 15">
          <a:extLst>
            <a:ext uri="{FF2B5EF4-FFF2-40B4-BE49-F238E27FC236}">
              <a16:creationId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5" name="Text Box 15">
          <a:extLst>
            <a:ext uri="{FF2B5EF4-FFF2-40B4-BE49-F238E27FC236}">
              <a16:creationId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6" name="Text Box 15">
          <a:extLst>
            <a:ext uri="{FF2B5EF4-FFF2-40B4-BE49-F238E27FC236}">
              <a16:creationId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7" name="Text Box 15">
          <a:extLst>
            <a:ext uri="{FF2B5EF4-FFF2-40B4-BE49-F238E27FC236}">
              <a16:creationId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8" name="Text Box 15">
          <a:extLst>
            <a:ext uri="{FF2B5EF4-FFF2-40B4-BE49-F238E27FC236}">
              <a16:creationId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9" name="Text Box 15">
          <a:extLst>
            <a:ext uri="{FF2B5EF4-FFF2-40B4-BE49-F238E27FC236}">
              <a16:creationId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0" name="Text Box 15">
          <a:extLst>
            <a:ext uri="{FF2B5EF4-FFF2-40B4-BE49-F238E27FC236}">
              <a16:creationId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1" name="Text Box 15">
          <a:extLst>
            <a:ext uri="{FF2B5EF4-FFF2-40B4-BE49-F238E27FC236}">
              <a16:creationId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2" name="Text Box 15">
          <a:extLst>
            <a:ext uri="{FF2B5EF4-FFF2-40B4-BE49-F238E27FC236}">
              <a16:creationId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3" name="Text Box 15">
          <a:extLst>
            <a:ext uri="{FF2B5EF4-FFF2-40B4-BE49-F238E27FC236}">
              <a16:creationId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4" name="Text Box 15">
          <a:extLst>
            <a:ext uri="{FF2B5EF4-FFF2-40B4-BE49-F238E27FC236}">
              <a16:creationId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5" name="Text Box 15">
          <a:extLst>
            <a:ext uri="{FF2B5EF4-FFF2-40B4-BE49-F238E27FC236}">
              <a16:creationId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6" name="Text Box 15">
          <a:extLst>
            <a:ext uri="{FF2B5EF4-FFF2-40B4-BE49-F238E27FC236}">
              <a16:creationId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7" name="Text Box 15">
          <a:extLst>
            <a:ext uri="{FF2B5EF4-FFF2-40B4-BE49-F238E27FC236}">
              <a16:creationId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8" name="Text Box 15">
          <a:extLst>
            <a:ext uri="{FF2B5EF4-FFF2-40B4-BE49-F238E27FC236}">
              <a16:creationId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9" name="Text Box 15">
          <a:extLst>
            <a:ext uri="{FF2B5EF4-FFF2-40B4-BE49-F238E27FC236}">
              <a16:creationId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0" name="Text Box 15">
          <a:extLst>
            <a:ext uri="{FF2B5EF4-FFF2-40B4-BE49-F238E27FC236}">
              <a16:creationId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1" name="Text Box 15">
          <a:extLst>
            <a:ext uri="{FF2B5EF4-FFF2-40B4-BE49-F238E27FC236}">
              <a16:creationId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2" name="Text Box 15">
          <a:extLst>
            <a:ext uri="{FF2B5EF4-FFF2-40B4-BE49-F238E27FC236}">
              <a16:creationId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3" name="Text Box 15">
          <a:extLst>
            <a:ext uri="{FF2B5EF4-FFF2-40B4-BE49-F238E27FC236}">
              <a16:creationId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4" name="Text Box 15">
          <a:extLst>
            <a:ext uri="{FF2B5EF4-FFF2-40B4-BE49-F238E27FC236}">
              <a16:creationId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5" name="Text Box 15">
          <a:extLst>
            <a:ext uri="{FF2B5EF4-FFF2-40B4-BE49-F238E27FC236}">
              <a16:creationId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6" name="Text Box 15">
          <a:extLst>
            <a:ext uri="{FF2B5EF4-FFF2-40B4-BE49-F238E27FC236}">
              <a16:creationId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7" name="Text Box 15">
          <a:extLst>
            <a:ext uri="{FF2B5EF4-FFF2-40B4-BE49-F238E27FC236}">
              <a16:creationId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8" name="Text Box 15">
          <a:extLst>
            <a:ext uri="{FF2B5EF4-FFF2-40B4-BE49-F238E27FC236}">
              <a16:creationId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9" name="Text Box 15">
          <a:extLst>
            <a:ext uri="{FF2B5EF4-FFF2-40B4-BE49-F238E27FC236}">
              <a16:creationId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0" name="Text Box 15">
          <a:extLst>
            <a:ext uri="{FF2B5EF4-FFF2-40B4-BE49-F238E27FC236}">
              <a16:creationId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1" name="Text Box 15">
          <a:extLst>
            <a:ext uri="{FF2B5EF4-FFF2-40B4-BE49-F238E27FC236}">
              <a16:creationId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2" name="Text Box 15">
          <a:extLst>
            <a:ext uri="{FF2B5EF4-FFF2-40B4-BE49-F238E27FC236}">
              <a16:creationId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3" name="Text Box 15">
          <a:extLst>
            <a:ext uri="{FF2B5EF4-FFF2-40B4-BE49-F238E27FC236}">
              <a16:creationId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4" name="Text Box 15">
          <a:extLst>
            <a:ext uri="{FF2B5EF4-FFF2-40B4-BE49-F238E27FC236}">
              <a16:creationId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5" name="Text Box 15">
          <a:extLst>
            <a:ext uri="{FF2B5EF4-FFF2-40B4-BE49-F238E27FC236}">
              <a16:creationId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6" name="Text Box 15">
          <a:extLst>
            <a:ext uri="{FF2B5EF4-FFF2-40B4-BE49-F238E27FC236}">
              <a16:creationId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7" name="Text Box 15">
          <a:extLst>
            <a:ext uri="{FF2B5EF4-FFF2-40B4-BE49-F238E27FC236}">
              <a16:creationId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8" name="Text Box 15">
          <a:extLst>
            <a:ext uri="{FF2B5EF4-FFF2-40B4-BE49-F238E27FC236}">
              <a16:creationId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9" name="Text Box 15">
          <a:extLst>
            <a:ext uri="{FF2B5EF4-FFF2-40B4-BE49-F238E27FC236}">
              <a16:creationId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0" name="Text Box 15">
          <a:extLst>
            <a:ext uri="{FF2B5EF4-FFF2-40B4-BE49-F238E27FC236}">
              <a16:creationId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1" name="Text Box 15">
          <a:extLst>
            <a:ext uri="{FF2B5EF4-FFF2-40B4-BE49-F238E27FC236}">
              <a16:creationId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2" name="Text Box 15">
          <a:extLst>
            <a:ext uri="{FF2B5EF4-FFF2-40B4-BE49-F238E27FC236}">
              <a16:creationId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3" name="Text Box 15">
          <a:extLst>
            <a:ext uri="{FF2B5EF4-FFF2-40B4-BE49-F238E27FC236}">
              <a16:creationId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4" name="Text Box 15">
          <a:extLst>
            <a:ext uri="{FF2B5EF4-FFF2-40B4-BE49-F238E27FC236}">
              <a16:creationId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5" name="Text Box 15">
          <a:extLst>
            <a:ext uri="{FF2B5EF4-FFF2-40B4-BE49-F238E27FC236}">
              <a16:creationId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6" name="Text Box 15">
          <a:extLst>
            <a:ext uri="{FF2B5EF4-FFF2-40B4-BE49-F238E27FC236}">
              <a16:creationId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7" name="Text Box 15">
          <a:extLst>
            <a:ext uri="{FF2B5EF4-FFF2-40B4-BE49-F238E27FC236}">
              <a16:creationId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8" name="Text Box 15">
          <a:extLst>
            <a:ext uri="{FF2B5EF4-FFF2-40B4-BE49-F238E27FC236}">
              <a16:creationId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9" name="Text Box 15">
          <a:extLst>
            <a:ext uri="{FF2B5EF4-FFF2-40B4-BE49-F238E27FC236}">
              <a16:creationId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0" name="Text Box 15">
          <a:extLst>
            <a:ext uri="{FF2B5EF4-FFF2-40B4-BE49-F238E27FC236}">
              <a16:creationId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1" name="Text Box 15">
          <a:extLst>
            <a:ext uri="{FF2B5EF4-FFF2-40B4-BE49-F238E27FC236}">
              <a16:creationId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2" name="Text Box 15">
          <a:extLst>
            <a:ext uri="{FF2B5EF4-FFF2-40B4-BE49-F238E27FC236}">
              <a16:creationId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3" name="Text Box 15">
          <a:extLst>
            <a:ext uri="{FF2B5EF4-FFF2-40B4-BE49-F238E27FC236}">
              <a16:creationId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4" name="Text Box 15">
          <a:extLst>
            <a:ext uri="{FF2B5EF4-FFF2-40B4-BE49-F238E27FC236}">
              <a16:creationId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5" name="Text Box 15">
          <a:extLst>
            <a:ext uri="{FF2B5EF4-FFF2-40B4-BE49-F238E27FC236}">
              <a16:creationId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6" name="Text Box 15">
          <a:extLst>
            <a:ext uri="{FF2B5EF4-FFF2-40B4-BE49-F238E27FC236}">
              <a16:creationId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7" name="Text Box 15">
          <a:extLst>
            <a:ext uri="{FF2B5EF4-FFF2-40B4-BE49-F238E27FC236}">
              <a16:creationId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8" name="Text Box 15">
          <a:extLst>
            <a:ext uri="{FF2B5EF4-FFF2-40B4-BE49-F238E27FC236}">
              <a16:creationId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9" name="Text Box 15">
          <a:extLst>
            <a:ext uri="{FF2B5EF4-FFF2-40B4-BE49-F238E27FC236}">
              <a16:creationId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0" name="Text Box 15">
          <a:extLst>
            <a:ext uri="{FF2B5EF4-FFF2-40B4-BE49-F238E27FC236}">
              <a16:creationId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1" name="Text Box 15">
          <a:extLst>
            <a:ext uri="{FF2B5EF4-FFF2-40B4-BE49-F238E27FC236}">
              <a16:creationId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2" name="Text Box 15">
          <a:extLst>
            <a:ext uri="{FF2B5EF4-FFF2-40B4-BE49-F238E27FC236}">
              <a16:creationId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3" name="Text Box 15">
          <a:extLst>
            <a:ext uri="{FF2B5EF4-FFF2-40B4-BE49-F238E27FC236}">
              <a16:creationId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4" name="Text Box 15">
          <a:extLst>
            <a:ext uri="{FF2B5EF4-FFF2-40B4-BE49-F238E27FC236}">
              <a16:creationId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5" name="Text Box 15">
          <a:extLst>
            <a:ext uri="{FF2B5EF4-FFF2-40B4-BE49-F238E27FC236}">
              <a16:creationId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6" name="Text Box 15">
          <a:extLst>
            <a:ext uri="{FF2B5EF4-FFF2-40B4-BE49-F238E27FC236}">
              <a16:creationId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7" name="Text Box 15">
          <a:extLst>
            <a:ext uri="{FF2B5EF4-FFF2-40B4-BE49-F238E27FC236}">
              <a16:creationId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8" name="Text Box 15">
          <a:extLst>
            <a:ext uri="{FF2B5EF4-FFF2-40B4-BE49-F238E27FC236}">
              <a16:creationId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9" name="Text Box 15">
          <a:extLst>
            <a:ext uri="{FF2B5EF4-FFF2-40B4-BE49-F238E27FC236}">
              <a16:creationId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0" name="Text Box 15">
          <a:extLst>
            <a:ext uri="{FF2B5EF4-FFF2-40B4-BE49-F238E27FC236}">
              <a16:creationId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1" name="Text Box 15">
          <a:extLst>
            <a:ext uri="{FF2B5EF4-FFF2-40B4-BE49-F238E27FC236}">
              <a16:creationId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2" name="Text Box 15">
          <a:extLst>
            <a:ext uri="{FF2B5EF4-FFF2-40B4-BE49-F238E27FC236}">
              <a16:creationId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3" name="Text Box 15">
          <a:extLst>
            <a:ext uri="{FF2B5EF4-FFF2-40B4-BE49-F238E27FC236}">
              <a16:creationId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4" name="Text Box 15">
          <a:extLst>
            <a:ext uri="{FF2B5EF4-FFF2-40B4-BE49-F238E27FC236}">
              <a16:creationId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5" name="Text Box 15">
          <a:extLst>
            <a:ext uri="{FF2B5EF4-FFF2-40B4-BE49-F238E27FC236}">
              <a16:creationId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6" name="Text Box 15">
          <a:extLst>
            <a:ext uri="{FF2B5EF4-FFF2-40B4-BE49-F238E27FC236}">
              <a16:creationId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7" name="Text Box 15">
          <a:extLst>
            <a:ext uri="{FF2B5EF4-FFF2-40B4-BE49-F238E27FC236}">
              <a16:creationId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8" name="Text Box 15">
          <a:extLst>
            <a:ext uri="{FF2B5EF4-FFF2-40B4-BE49-F238E27FC236}">
              <a16:creationId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9" name="Text Box 15">
          <a:extLst>
            <a:ext uri="{FF2B5EF4-FFF2-40B4-BE49-F238E27FC236}">
              <a16:creationId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0" name="Text Box 15">
          <a:extLst>
            <a:ext uri="{FF2B5EF4-FFF2-40B4-BE49-F238E27FC236}">
              <a16:creationId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01" name="Text Box 15">
          <a:extLst>
            <a:ext uri="{FF2B5EF4-FFF2-40B4-BE49-F238E27FC236}">
              <a16:creationId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02" name="Text Box 15">
          <a:extLst>
            <a:ext uri="{FF2B5EF4-FFF2-40B4-BE49-F238E27FC236}">
              <a16:creationId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3" name="Text Box 15">
          <a:extLst>
            <a:ext uri="{FF2B5EF4-FFF2-40B4-BE49-F238E27FC236}">
              <a16:creationId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4" name="Text Box 15">
          <a:extLst>
            <a:ext uri="{FF2B5EF4-FFF2-40B4-BE49-F238E27FC236}">
              <a16:creationId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5" name="Text Box 15">
          <a:extLst>
            <a:ext uri="{FF2B5EF4-FFF2-40B4-BE49-F238E27FC236}">
              <a16:creationId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6" name="Text Box 15">
          <a:extLst>
            <a:ext uri="{FF2B5EF4-FFF2-40B4-BE49-F238E27FC236}">
              <a16:creationId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7" name="Text Box 15">
          <a:extLst>
            <a:ext uri="{FF2B5EF4-FFF2-40B4-BE49-F238E27FC236}">
              <a16:creationId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8" name="Text Box 15">
          <a:extLst>
            <a:ext uri="{FF2B5EF4-FFF2-40B4-BE49-F238E27FC236}">
              <a16:creationId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9" name="Text Box 15">
          <a:extLst>
            <a:ext uri="{FF2B5EF4-FFF2-40B4-BE49-F238E27FC236}">
              <a16:creationId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0" name="Text Box 15">
          <a:extLst>
            <a:ext uri="{FF2B5EF4-FFF2-40B4-BE49-F238E27FC236}">
              <a16:creationId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1" name="Text Box 15">
          <a:extLst>
            <a:ext uri="{FF2B5EF4-FFF2-40B4-BE49-F238E27FC236}">
              <a16:creationId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2" name="Text Box 15">
          <a:extLst>
            <a:ext uri="{FF2B5EF4-FFF2-40B4-BE49-F238E27FC236}">
              <a16:creationId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3" name="Text Box 15">
          <a:extLst>
            <a:ext uri="{FF2B5EF4-FFF2-40B4-BE49-F238E27FC236}">
              <a16:creationId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4" name="Text Box 15">
          <a:extLst>
            <a:ext uri="{FF2B5EF4-FFF2-40B4-BE49-F238E27FC236}">
              <a16:creationId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5" name="Text Box 15">
          <a:extLst>
            <a:ext uri="{FF2B5EF4-FFF2-40B4-BE49-F238E27FC236}">
              <a16:creationId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6" name="Text Box 15">
          <a:extLst>
            <a:ext uri="{FF2B5EF4-FFF2-40B4-BE49-F238E27FC236}">
              <a16:creationId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17" name="Text Box 15">
          <a:extLst>
            <a:ext uri="{FF2B5EF4-FFF2-40B4-BE49-F238E27FC236}">
              <a16:creationId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18" name="Text Box 15">
          <a:extLst>
            <a:ext uri="{FF2B5EF4-FFF2-40B4-BE49-F238E27FC236}">
              <a16:creationId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9" name="Text Box 15">
          <a:extLst>
            <a:ext uri="{FF2B5EF4-FFF2-40B4-BE49-F238E27FC236}">
              <a16:creationId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0" name="Text Box 15">
          <a:extLst>
            <a:ext uri="{FF2B5EF4-FFF2-40B4-BE49-F238E27FC236}">
              <a16:creationId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1" name="Text Box 15">
          <a:extLst>
            <a:ext uri="{FF2B5EF4-FFF2-40B4-BE49-F238E27FC236}">
              <a16:creationId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2" name="Text Box 15">
          <a:extLst>
            <a:ext uri="{FF2B5EF4-FFF2-40B4-BE49-F238E27FC236}">
              <a16:creationId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3" name="Text Box 15">
          <a:extLst>
            <a:ext uri="{FF2B5EF4-FFF2-40B4-BE49-F238E27FC236}">
              <a16:creationId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4" name="Text Box 15">
          <a:extLst>
            <a:ext uri="{FF2B5EF4-FFF2-40B4-BE49-F238E27FC236}">
              <a16:creationId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5" name="Text Box 15">
          <a:extLst>
            <a:ext uri="{FF2B5EF4-FFF2-40B4-BE49-F238E27FC236}">
              <a16:creationId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6" name="Text Box 15">
          <a:extLst>
            <a:ext uri="{FF2B5EF4-FFF2-40B4-BE49-F238E27FC236}">
              <a16:creationId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7" name="Text Box 15">
          <a:extLst>
            <a:ext uri="{FF2B5EF4-FFF2-40B4-BE49-F238E27FC236}">
              <a16:creationId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8" name="Text Box 15">
          <a:extLst>
            <a:ext uri="{FF2B5EF4-FFF2-40B4-BE49-F238E27FC236}">
              <a16:creationId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9" name="Text Box 15">
          <a:extLst>
            <a:ext uri="{FF2B5EF4-FFF2-40B4-BE49-F238E27FC236}">
              <a16:creationId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0" name="Text Box 15">
          <a:extLst>
            <a:ext uri="{FF2B5EF4-FFF2-40B4-BE49-F238E27FC236}">
              <a16:creationId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1" name="Text Box 15">
          <a:extLst>
            <a:ext uri="{FF2B5EF4-FFF2-40B4-BE49-F238E27FC236}">
              <a16:creationId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2" name="Text Box 15">
          <a:extLst>
            <a:ext uri="{FF2B5EF4-FFF2-40B4-BE49-F238E27FC236}">
              <a16:creationId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3" name="Text Box 15">
          <a:extLst>
            <a:ext uri="{FF2B5EF4-FFF2-40B4-BE49-F238E27FC236}">
              <a16:creationId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4" name="Text Box 15">
          <a:extLst>
            <a:ext uri="{FF2B5EF4-FFF2-40B4-BE49-F238E27FC236}">
              <a16:creationId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5" name="Text Box 15">
          <a:extLst>
            <a:ext uri="{FF2B5EF4-FFF2-40B4-BE49-F238E27FC236}">
              <a16:creationId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6" name="Text Box 15">
          <a:extLst>
            <a:ext uri="{FF2B5EF4-FFF2-40B4-BE49-F238E27FC236}">
              <a16:creationId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7" name="Text Box 15">
          <a:extLst>
            <a:ext uri="{FF2B5EF4-FFF2-40B4-BE49-F238E27FC236}">
              <a16:creationId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8" name="Text Box 15">
          <a:extLst>
            <a:ext uri="{FF2B5EF4-FFF2-40B4-BE49-F238E27FC236}">
              <a16:creationId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9" name="Text Box 15">
          <a:extLst>
            <a:ext uri="{FF2B5EF4-FFF2-40B4-BE49-F238E27FC236}">
              <a16:creationId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0" name="Text Box 15">
          <a:extLst>
            <a:ext uri="{FF2B5EF4-FFF2-40B4-BE49-F238E27FC236}">
              <a16:creationId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1" name="Text Box 15">
          <a:extLst>
            <a:ext uri="{FF2B5EF4-FFF2-40B4-BE49-F238E27FC236}">
              <a16:creationId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2" name="Text Box 15">
          <a:extLst>
            <a:ext uri="{FF2B5EF4-FFF2-40B4-BE49-F238E27FC236}">
              <a16:creationId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3" name="Text Box 15">
          <a:extLst>
            <a:ext uri="{FF2B5EF4-FFF2-40B4-BE49-F238E27FC236}">
              <a16:creationId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4" name="Text Box 15">
          <a:extLst>
            <a:ext uri="{FF2B5EF4-FFF2-40B4-BE49-F238E27FC236}">
              <a16:creationId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5" name="Text Box 15">
          <a:extLst>
            <a:ext uri="{FF2B5EF4-FFF2-40B4-BE49-F238E27FC236}">
              <a16:creationId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6" name="Text Box 15">
          <a:extLst>
            <a:ext uri="{FF2B5EF4-FFF2-40B4-BE49-F238E27FC236}">
              <a16:creationId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7" name="Text Box 15">
          <a:extLst>
            <a:ext uri="{FF2B5EF4-FFF2-40B4-BE49-F238E27FC236}">
              <a16:creationId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8" name="Text Box 15">
          <a:extLst>
            <a:ext uri="{FF2B5EF4-FFF2-40B4-BE49-F238E27FC236}">
              <a16:creationId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9" name="Text Box 15">
          <a:extLst>
            <a:ext uri="{FF2B5EF4-FFF2-40B4-BE49-F238E27FC236}">
              <a16:creationId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0" name="Text Box 15">
          <a:extLst>
            <a:ext uri="{FF2B5EF4-FFF2-40B4-BE49-F238E27FC236}">
              <a16:creationId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1" name="Text Box 15">
          <a:extLst>
            <a:ext uri="{FF2B5EF4-FFF2-40B4-BE49-F238E27FC236}">
              <a16:creationId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2" name="Text Box 15">
          <a:extLst>
            <a:ext uri="{FF2B5EF4-FFF2-40B4-BE49-F238E27FC236}">
              <a16:creationId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3" name="Text Box 15">
          <a:extLst>
            <a:ext uri="{FF2B5EF4-FFF2-40B4-BE49-F238E27FC236}">
              <a16:creationId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4" name="Text Box 15">
          <a:extLst>
            <a:ext uri="{FF2B5EF4-FFF2-40B4-BE49-F238E27FC236}">
              <a16:creationId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5" name="Text Box 15">
          <a:extLst>
            <a:ext uri="{FF2B5EF4-FFF2-40B4-BE49-F238E27FC236}">
              <a16:creationId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6" name="Text Box 15">
          <a:extLst>
            <a:ext uri="{FF2B5EF4-FFF2-40B4-BE49-F238E27FC236}">
              <a16:creationId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7" name="Text Box 15">
          <a:extLst>
            <a:ext uri="{FF2B5EF4-FFF2-40B4-BE49-F238E27FC236}">
              <a16:creationId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8" name="Text Box 15">
          <a:extLst>
            <a:ext uri="{FF2B5EF4-FFF2-40B4-BE49-F238E27FC236}">
              <a16:creationId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9" name="Text Box 15">
          <a:extLst>
            <a:ext uri="{FF2B5EF4-FFF2-40B4-BE49-F238E27FC236}">
              <a16:creationId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0" name="Text Box 15">
          <a:extLst>
            <a:ext uri="{FF2B5EF4-FFF2-40B4-BE49-F238E27FC236}">
              <a16:creationId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1" name="Text Box 15">
          <a:extLst>
            <a:ext uri="{FF2B5EF4-FFF2-40B4-BE49-F238E27FC236}">
              <a16:creationId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2" name="Text Box 15">
          <a:extLst>
            <a:ext uri="{FF2B5EF4-FFF2-40B4-BE49-F238E27FC236}">
              <a16:creationId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3" name="Text Box 15">
          <a:extLst>
            <a:ext uri="{FF2B5EF4-FFF2-40B4-BE49-F238E27FC236}">
              <a16:creationId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4" name="Text Box 15">
          <a:extLst>
            <a:ext uri="{FF2B5EF4-FFF2-40B4-BE49-F238E27FC236}">
              <a16:creationId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5" name="Text Box 15">
          <a:extLst>
            <a:ext uri="{FF2B5EF4-FFF2-40B4-BE49-F238E27FC236}">
              <a16:creationId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6" name="Text Box 15">
          <a:extLst>
            <a:ext uri="{FF2B5EF4-FFF2-40B4-BE49-F238E27FC236}">
              <a16:creationId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7" name="Text Box 15">
          <a:extLst>
            <a:ext uri="{FF2B5EF4-FFF2-40B4-BE49-F238E27FC236}">
              <a16:creationId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8" name="Text Box 15">
          <a:extLst>
            <a:ext uri="{FF2B5EF4-FFF2-40B4-BE49-F238E27FC236}">
              <a16:creationId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9" name="Text Box 15">
          <a:extLst>
            <a:ext uri="{FF2B5EF4-FFF2-40B4-BE49-F238E27FC236}">
              <a16:creationId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0" name="Text Box 15">
          <a:extLst>
            <a:ext uri="{FF2B5EF4-FFF2-40B4-BE49-F238E27FC236}">
              <a16:creationId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1" name="Text Box 15">
          <a:extLst>
            <a:ext uri="{FF2B5EF4-FFF2-40B4-BE49-F238E27FC236}">
              <a16:creationId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2" name="Text Box 15">
          <a:extLst>
            <a:ext uri="{FF2B5EF4-FFF2-40B4-BE49-F238E27FC236}">
              <a16:creationId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3" name="Text Box 15">
          <a:extLst>
            <a:ext uri="{FF2B5EF4-FFF2-40B4-BE49-F238E27FC236}">
              <a16:creationId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4" name="Text Box 15">
          <a:extLst>
            <a:ext uri="{FF2B5EF4-FFF2-40B4-BE49-F238E27FC236}">
              <a16:creationId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5" name="Text Box 15">
          <a:extLst>
            <a:ext uri="{FF2B5EF4-FFF2-40B4-BE49-F238E27FC236}">
              <a16:creationId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6" name="Text Box 15">
          <a:extLst>
            <a:ext uri="{FF2B5EF4-FFF2-40B4-BE49-F238E27FC236}">
              <a16:creationId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7" name="Text Box 15">
          <a:extLst>
            <a:ext uri="{FF2B5EF4-FFF2-40B4-BE49-F238E27FC236}">
              <a16:creationId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8" name="Text Box 15">
          <a:extLst>
            <a:ext uri="{FF2B5EF4-FFF2-40B4-BE49-F238E27FC236}">
              <a16:creationId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9" name="Text Box 15">
          <a:extLst>
            <a:ext uri="{FF2B5EF4-FFF2-40B4-BE49-F238E27FC236}">
              <a16:creationId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0" name="Text Box 15">
          <a:extLst>
            <a:ext uri="{FF2B5EF4-FFF2-40B4-BE49-F238E27FC236}">
              <a16:creationId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1" name="Text Box 15">
          <a:extLst>
            <a:ext uri="{FF2B5EF4-FFF2-40B4-BE49-F238E27FC236}">
              <a16:creationId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2" name="Text Box 15">
          <a:extLst>
            <a:ext uri="{FF2B5EF4-FFF2-40B4-BE49-F238E27FC236}">
              <a16:creationId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3" name="Text Box 15">
          <a:extLst>
            <a:ext uri="{FF2B5EF4-FFF2-40B4-BE49-F238E27FC236}">
              <a16:creationId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4" name="Text Box 15">
          <a:extLst>
            <a:ext uri="{FF2B5EF4-FFF2-40B4-BE49-F238E27FC236}">
              <a16:creationId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5" name="Text Box 15">
          <a:extLst>
            <a:ext uri="{FF2B5EF4-FFF2-40B4-BE49-F238E27FC236}">
              <a16:creationId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6" name="Text Box 15">
          <a:extLst>
            <a:ext uri="{FF2B5EF4-FFF2-40B4-BE49-F238E27FC236}">
              <a16:creationId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7" name="Text Box 15">
          <a:extLst>
            <a:ext uri="{FF2B5EF4-FFF2-40B4-BE49-F238E27FC236}">
              <a16:creationId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8" name="Text Box 15">
          <a:extLst>
            <a:ext uri="{FF2B5EF4-FFF2-40B4-BE49-F238E27FC236}">
              <a16:creationId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9" name="Text Box 15">
          <a:extLst>
            <a:ext uri="{FF2B5EF4-FFF2-40B4-BE49-F238E27FC236}">
              <a16:creationId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0" name="Text Box 15">
          <a:extLst>
            <a:ext uri="{FF2B5EF4-FFF2-40B4-BE49-F238E27FC236}">
              <a16:creationId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91" name="Text Box 15">
          <a:extLst>
            <a:ext uri="{FF2B5EF4-FFF2-40B4-BE49-F238E27FC236}">
              <a16:creationId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92" name="Text Box 15">
          <a:extLst>
            <a:ext uri="{FF2B5EF4-FFF2-40B4-BE49-F238E27FC236}">
              <a16:creationId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3" name="Text Box 15">
          <a:extLst>
            <a:ext uri="{FF2B5EF4-FFF2-40B4-BE49-F238E27FC236}">
              <a16:creationId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4" name="Text Box 15">
          <a:extLst>
            <a:ext uri="{FF2B5EF4-FFF2-40B4-BE49-F238E27FC236}">
              <a16:creationId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5" name="Text Box 15">
          <a:extLst>
            <a:ext uri="{FF2B5EF4-FFF2-40B4-BE49-F238E27FC236}">
              <a16:creationId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6" name="Text Box 15">
          <a:extLst>
            <a:ext uri="{FF2B5EF4-FFF2-40B4-BE49-F238E27FC236}">
              <a16:creationId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7" name="Text Box 15">
          <a:extLst>
            <a:ext uri="{FF2B5EF4-FFF2-40B4-BE49-F238E27FC236}">
              <a16:creationId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8" name="Text Box 15">
          <a:extLst>
            <a:ext uri="{FF2B5EF4-FFF2-40B4-BE49-F238E27FC236}">
              <a16:creationId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9" name="Text Box 15">
          <a:extLst>
            <a:ext uri="{FF2B5EF4-FFF2-40B4-BE49-F238E27FC236}">
              <a16:creationId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0" name="Text Box 15">
          <a:extLst>
            <a:ext uri="{FF2B5EF4-FFF2-40B4-BE49-F238E27FC236}">
              <a16:creationId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1" name="Text Box 15">
          <a:extLst>
            <a:ext uri="{FF2B5EF4-FFF2-40B4-BE49-F238E27FC236}">
              <a16:creationId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2" name="Text Box 15">
          <a:extLst>
            <a:ext uri="{FF2B5EF4-FFF2-40B4-BE49-F238E27FC236}">
              <a16:creationId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3" name="Text Box 15">
          <a:extLst>
            <a:ext uri="{FF2B5EF4-FFF2-40B4-BE49-F238E27FC236}">
              <a16:creationId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4" name="Text Box 15">
          <a:extLst>
            <a:ext uri="{FF2B5EF4-FFF2-40B4-BE49-F238E27FC236}">
              <a16:creationId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5" name="Text Box 15">
          <a:extLst>
            <a:ext uri="{FF2B5EF4-FFF2-40B4-BE49-F238E27FC236}">
              <a16:creationId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6" name="Text Box 15">
          <a:extLst>
            <a:ext uri="{FF2B5EF4-FFF2-40B4-BE49-F238E27FC236}">
              <a16:creationId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07" name="Text Box 15">
          <a:extLst>
            <a:ext uri="{FF2B5EF4-FFF2-40B4-BE49-F238E27FC236}">
              <a16:creationId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08" name="Text Box 15">
          <a:extLst>
            <a:ext uri="{FF2B5EF4-FFF2-40B4-BE49-F238E27FC236}">
              <a16:creationId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9" name="Text Box 15">
          <a:extLst>
            <a:ext uri="{FF2B5EF4-FFF2-40B4-BE49-F238E27FC236}">
              <a16:creationId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0" name="Text Box 15">
          <a:extLst>
            <a:ext uri="{FF2B5EF4-FFF2-40B4-BE49-F238E27FC236}">
              <a16:creationId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1" name="Text Box 15">
          <a:extLst>
            <a:ext uri="{FF2B5EF4-FFF2-40B4-BE49-F238E27FC236}">
              <a16:creationId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2" name="Text Box 15">
          <a:extLst>
            <a:ext uri="{FF2B5EF4-FFF2-40B4-BE49-F238E27FC236}">
              <a16:creationId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3" name="Text Box 15">
          <a:extLst>
            <a:ext uri="{FF2B5EF4-FFF2-40B4-BE49-F238E27FC236}">
              <a16:creationId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4" name="Text Box 15">
          <a:extLst>
            <a:ext uri="{FF2B5EF4-FFF2-40B4-BE49-F238E27FC236}">
              <a16:creationId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5" name="Text Box 15">
          <a:extLst>
            <a:ext uri="{FF2B5EF4-FFF2-40B4-BE49-F238E27FC236}">
              <a16:creationId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6" name="Text Box 15">
          <a:extLst>
            <a:ext uri="{FF2B5EF4-FFF2-40B4-BE49-F238E27FC236}">
              <a16:creationId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7" name="Text Box 15">
          <a:extLst>
            <a:ext uri="{FF2B5EF4-FFF2-40B4-BE49-F238E27FC236}">
              <a16:creationId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8" name="Text Box 15">
          <a:extLst>
            <a:ext uri="{FF2B5EF4-FFF2-40B4-BE49-F238E27FC236}">
              <a16:creationId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9" name="Text Box 15">
          <a:extLst>
            <a:ext uri="{FF2B5EF4-FFF2-40B4-BE49-F238E27FC236}">
              <a16:creationId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0" name="Text Box 15">
          <a:extLst>
            <a:ext uri="{FF2B5EF4-FFF2-40B4-BE49-F238E27FC236}">
              <a16:creationId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1" name="Text Box 15">
          <a:extLst>
            <a:ext uri="{FF2B5EF4-FFF2-40B4-BE49-F238E27FC236}">
              <a16:creationId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2" name="Text Box 15">
          <a:extLst>
            <a:ext uri="{FF2B5EF4-FFF2-40B4-BE49-F238E27FC236}">
              <a16:creationId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3" name="Text Box 15">
          <a:extLst>
            <a:ext uri="{FF2B5EF4-FFF2-40B4-BE49-F238E27FC236}">
              <a16:creationId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4" name="Text Box 15">
          <a:extLst>
            <a:ext uri="{FF2B5EF4-FFF2-40B4-BE49-F238E27FC236}">
              <a16:creationId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5" name="Text Box 15">
          <a:extLst>
            <a:ext uri="{FF2B5EF4-FFF2-40B4-BE49-F238E27FC236}">
              <a16:creationId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6" name="Text Box 15">
          <a:extLst>
            <a:ext uri="{FF2B5EF4-FFF2-40B4-BE49-F238E27FC236}">
              <a16:creationId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7" name="Text Box 15">
          <a:extLst>
            <a:ext uri="{FF2B5EF4-FFF2-40B4-BE49-F238E27FC236}">
              <a16:creationId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8" name="Text Box 15">
          <a:extLst>
            <a:ext uri="{FF2B5EF4-FFF2-40B4-BE49-F238E27FC236}">
              <a16:creationId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9" name="Text Box 15">
          <a:extLst>
            <a:ext uri="{FF2B5EF4-FFF2-40B4-BE49-F238E27FC236}">
              <a16:creationId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0" name="Text Box 15">
          <a:extLst>
            <a:ext uri="{FF2B5EF4-FFF2-40B4-BE49-F238E27FC236}">
              <a16:creationId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1" name="Text Box 15">
          <a:extLst>
            <a:ext uri="{FF2B5EF4-FFF2-40B4-BE49-F238E27FC236}">
              <a16:creationId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2" name="Text Box 15">
          <a:extLst>
            <a:ext uri="{FF2B5EF4-FFF2-40B4-BE49-F238E27FC236}">
              <a16:creationId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3" name="Text Box 15">
          <a:extLst>
            <a:ext uri="{FF2B5EF4-FFF2-40B4-BE49-F238E27FC236}">
              <a16:creationId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4" name="Text Box 15">
          <a:extLst>
            <a:ext uri="{FF2B5EF4-FFF2-40B4-BE49-F238E27FC236}">
              <a16:creationId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5" name="Text Box 15">
          <a:extLst>
            <a:ext uri="{FF2B5EF4-FFF2-40B4-BE49-F238E27FC236}">
              <a16:creationId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6" name="Text Box 15">
          <a:extLst>
            <a:ext uri="{FF2B5EF4-FFF2-40B4-BE49-F238E27FC236}">
              <a16:creationId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7" name="Text Box 15">
          <a:extLst>
            <a:ext uri="{FF2B5EF4-FFF2-40B4-BE49-F238E27FC236}">
              <a16:creationId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8" name="Text Box 15">
          <a:extLst>
            <a:ext uri="{FF2B5EF4-FFF2-40B4-BE49-F238E27FC236}">
              <a16:creationId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9" name="Text Box 15">
          <a:extLst>
            <a:ext uri="{FF2B5EF4-FFF2-40B4-BE49-F238E27FC236}">
              <a16:creationId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0" name="Text Box 15">
          <a:extLst>
            <a:ext uri="{FF2B5EF4-FFF2-40B4-BE49-F238E27FC236}">
              <a16:creationId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1" name="Text Box 15">
          <a:extLst>
            <a:ext uri="{FF2B5EF4-FFF2-40B4-BE49-F238E27FC236}">
              <a16:creationId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2" name="Text Box 15">
          <a:extLst>
            <a:ext uri="{FF2B5EF4-FFF2-40B4-BE49-F238E27FC236}">
              <a16:creationId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3" name="Text Box 15">
          <a:extLst>
            <a:ext uri="{FF2B5EF4-FFF2-40B4-BE49-F238E27FC236}">
              <a16:creationId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4" name="Text Box 15">
          <a:extLst>
            <a:ext uri="{FF2B5EF4-FFF2-40B4-BE49-F238E27FC236}">
              <a16:creationId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5" name="Text Box 15">
          <a:extLst>
            <a:ext uri="{FF2B5EF4-FFF2-40B4-BE49-F238E27FC236}">
              <a16:creationId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6" name="Text Box 15">
          <a:extLst>
            <a:ext uri="{FF2B5EF4-FFF2-40B4-BE49-F238E27FC236}">
              <a16:creationId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7" name="Text Box 15">
          <a:extLst>
            <a:ext uri="{FF2B5EF4-FFF2-40B4-BE49-F238E27FC236}">
              <a16:creationId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8" name="Text Box 15">
          <a:extLst>
            <a:ext uri="{FF2B5EF4-FFF2-40B4-BE49-F238E27FC236}">
              <a16:creationId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9" name="Text Box 15">
          <a:extLst>
            <a:ext uri="{FF2B5EF4-FFF2-40B4-BE49-F238E27FC236}">
              <a16:creationId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0" name="Text Box 15">
          <a:extLst>
            <a:ext uri="{FF2B5EF4-FFF2-40B4-BE49-F238E27FC236}">
              <a16:creationId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1" name="Text Box 15">
          <a:extLst>
            <a:ext uri="{FF2B5EF4-FFF2-40B4-BE49-F238E27FC236}">
              <a16:creationId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2" name="Text Box 15">
          <a:extLst>
            <a:ext uri="{FF2B5EF4-FFF2-40B4-BE49-F238E27FC236}">
              <a16:creationId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3" name="Text Box 15">
          <a:extLst>
            <a:ext uri="{FF2B5EF4-FFF2-40B4-BE49-F238E27FC236}">
              <a16:creationId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4" name="Text Box 15">
          <a:extLst>
            <a:ext uri="{FF2B5EF4-FFF2-40B4-BE49-F238E27FC236}">
              <a16:creationId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5" name="Text Box 15">
          <a:extLst>
            <a:ext uri="{FF2B5EF4-FFF2-40B4-BE49-F238E27FC236}">
              <a16:creationId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6" name="Text Box 15">
          <a:extLst>
            <a:ext uri="{FF2B5EF4-FFF2-40B4-BE49-F238E27FC236}">
              <a16:creationId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7" name="Text Box 15">
          <a:extLst>
            <a:ext uri="{FF2B5EF4-FFF2-40B4-BE49-F238E27FC236}">
              <a16:creationId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8" name="Text Box 15">
          <a:extLst>
            <a:ext uri="{FF2B5EF4-FFF2-40B4-BE49-F238E27FC236}">
              <a16:creationId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9" name="Text Box 15">
          <a:extLst>
            <a:ext uri="{FF2B5EF4-FFF2-40B4-BE49-F238E27FC236}">
              <a16:creationId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0" name="Text Box 15">
          <a:extLst>
            <a:ext uri="{FF2B5EF4-FFF2-40B4-BE49-F238E27FC236}">
              <a16:creationId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1" name="Text Box 15">
          <a:extLst>
            <a:ext uri="{FF2B5EF4-FFF2-40B4-BE49-F238E27FC236}">
              <a16:creationId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2" name="Text Box 15">
          <a:extLst>
            <a:ext uri="{FF2B5EF4-FFF2-40B4-BE49-F238E27FC236}">
              <a16:creationId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3" name="Text Box 15">
          <a:extLst>
            <a:ext uri="{FF2B5EF4-FFF2-40B4-BE49-F238E27FC236}">
              <a16:creationId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4" name="Text Box 15">
          <a:extLst>
            <a:ext uri="{FF2B5EF4-FFF2-40B4-BE49-F238E27FC236}">
              <a16:creationId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5" name="Text Box 15">
          <a:extLst>
            <a:ext uri="{FF2B5EF4-FFF2-40B4-BE49-F238E27FC236}">
              <a16:creationId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6" name="Text Box 15">
          <a:extLst>
            <a:ext uri="{FF2B5EF4-FFF2-40B4-BE49-F238E27FC236}">
              <a16:creationId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7" name="Text Box 15">
          <a:extLst>
            <a:ext uri="{FF2B5EF4-FFF2-40B4-BE49-F238E27FC236}">
              <a16:creationId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8" name="Text Box 15">
          <a:extLst>
            <a:ext uri="{FF2B5EF4-FFF2-40B4-BE49-F238E27FC236}">
              <a16:creationId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9" name="Text Box 15">
          <a:extLst>
            <a:ext uri="{FF2B5EF4-FFF2-40B4-BE49-F238E27FC236}">
              <a16:creationId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0" name="Text Box 15">
          <a:extLst>
            <a:ext uri="{FF2B5EF4-FFF2-40B4-BE49-F238E27FC236}">
              <a16:creationId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1" name="Text Box 15">
          <a:extLst>
            <a:ext uri="{FF2B5EF4-FFF2-40B4-BE49-F238E27FC236}">
              <a16:creationId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2" name="Text Box 15">
          <a:extLst>
            <a:ext uri="{FF2B5EF4-FFF2-40B4-BE49-F238E27FC236}">
              <a16:creationId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3" name="Text Box 15">
          <a:extLst>
            <a:ext uri="{FF2B5EF4-FFF2-40B4-BE49-F238E27FC236}">
              <a16:creationId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4" name="Text Box 15">
          <a:extLst>
            <a:ext uri="{FF2B5EF4-FFF2-40B4-BE49-F238E27FC236}">
              <a16:creationId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5" name="Text Box 15">
          <a:extLst>
            <a:ext uri="{FF2B5EF4-FFF2-40B4-BE49-F238E27FC236}">
              <a16:creationId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6" name="Text Box 15">
          <a:extLst>
            <a:ext uri="{FF2B5EF4-FFF2-40B4-BE49-F238E27FC236}">
              <a16:creationId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7" name="Text Box 15">
          <a:extLst>
            <a:ext uri="{FF2B5EF4-FFF2-40B4-BE49-F238E27FC236}">
              <a16:creationId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8" name="Text Box 15">
          <a:extLst>
            <a:ext uri="{FF2B5EF4-FFF2-40B4-BE49-F238E27FC236}">
              <a16:creationId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9" name="Text Box 15">
          <a:extLst>
            <a:ext uri="{FF2B5EF4-FFF2-40B4-BE49-F238E27FC236}">
              <a16:creationId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0" name="Text Box 15">
          <a:extLst>
            <a:ext uri="{FF2B5EF4-FFF2-40B4-BE49-F238E27FC236}">
              <a16:creationId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1" name="Text Box 15">
          <a:extLst>
            <a:ext uri="{FF2B5EF4-FFF2-40B4-BE49-F238E27FC236}">
              <a16:creationId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2" name="Text Box 15">
          <a:extLst>
            <a:ext uri="{FF2B5EF4-FFF2-40B4-BE49-F238E27FC236}">
              <a16:creationId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3" name="Text Box 15">
          <a:extLst>
            <a:ext uri="{FF2B5EF4-FFF2-40B4-BE49-F238E27FC236}">
              <a16:creationId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4" name="Text Box 15">
          <a:extLst>
            <a:ext uri="{FF2B5EF4-FFF2-40B4-BE49-F238E27FC236}">
              <a16:creationId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5" name="Text Box 15">
          <a:extLst>
            <a:ext uri="{FF2B5EF4-FFF2-40B4-BE49-F238E27FC236}">
              <a16:creationId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6" name="Text Box 15">
          <a:extLst>
            <a:ext uri="{FF2B5EF4-FFF2-40B4-BE49-F238E27FC236}">
              <a16:creationId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7" name="Text Box 15">
          <a:extLst>
            <a:ext uri="{FF2B5EF4-FFF2-40B4-BE49-F238E27FC236}">
              <a16:creationId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8" name="Text Box 15">
          <a:extLst>
            <a:ext uri="{FF2B5EF4-FFF2-40B4-BE49-F238E27FC236}">
              <a16:creationId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9" name="Text Box 15">
          <a:extLst>
            <a:ext uri="{FF2B5EF4-FFF2-40B4-BE49-F238E27FC236}">
              <a16:creationId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0" name="Text Box 15">
          <a:extLst>
            <a:ext uri="{FF2B5EF4-FFF2-40B4-BE49-F238E27FC236}">
              <a16:creationId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1" name="Text Box 15">
          <a:extLst>
            <a:ext uri="{FF2B5EF4-FFF2-40B4-BE49-F238E27FC236}">
              <a16:creationId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2" name="Text Box 15">
          <a:extLst>
            <a:ext uri="{FF2B5EF4-FFF2-40B4-BE49-F238E27FC236}">
              <a16:creationId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3" name="Text Box 15">
          <a:extLst>
            <a:ext uri="{FF2B5EF4-FFF2-40B4-BE49-F238E27FC236}">
              <a16:creationId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4" name="Text Box 15">
          <a:extLst>
            <a:ext uri="{FF2B5EF4-FFF2-40B4-BE49-F238E27FC236}">
              <a16:creationId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5" name="Text Box 15">
          <a:extLst>
            <a:ext uri="{FF2B5EF4-FFF2-40B4-BE49-F238E27FC236}">
              <a16:creationId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6" name="Text Box 15">
          <a:extLst>
            <a:ext uri="{FF2B5EF4-FFF2-40B4-BE49-F238E27FC236}">
              <a16:creationId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97" name="Text Box 15">
          <a:extLst>
            <a:ext uri="{FF2B5EF4-FFF2-40B4-BE49-F238E27FC236}">
              <a16:creationId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98" name="Text Box 15">
          <a:extLst>
            <a:ext uri="{FF2B5EF4-FFF2-40B4-BE49-F238E27FC236}">
              <a16:creationId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9" name="Text Box 15">
          <a:extLst>
            <a:ext uri="{FF2B5EF4-FFF2-40B4-BE49-F238E27FC236}">
              <a16:creationId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0" name="Text Box 15">
          <a:extLst>
            <a:ext uri="{FF2B5EF4-FFF2-40B4-BE49-F238E27FC236}">
              <a16:creationId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1" name="Text Box 15">
          <a:extLst>
            <a:ext uri="{FF2B5EF4-FFF2-40B4-BE49-F238E27FC236}">
              <a16:creationId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2" name="Text Box 15">
          <a:extLst>
            <a:ext uri="{FF2B5EF4-FFF2-40B4-BE49-F238E27FC236}">
              <a16:creationId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3" name="Text Box 15">
          <a:extLst>
            <a:ext uri="{FF2B5EF4-FFF2-40B4-BE49-F238E27FC236}">
              <a16:creationId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4" name="Text Box 15">
          <a:extLst>
            <a:ext uri="{FF2B5EF4-FFF2-40B4-BE49-F238E27FC236}">
              <a16:creationId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5" name="Text Box 15">
          <a:extLst>
            <a:ext uri="{FF2B5EF4-FFF2-40B4-BE49-F238E27FC236}">
              <a16:creationId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6" name="Text Box 15">
          <a:extLst>
            <a:ext uri="{FF2B5EF4-FFF2-40B4-BE49-F238E27FC236}">
              <a16:creationId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7" name="Text Box 15">
          <a:extLst>
            <a:ext uri="{FF2B5EF4-FFF2-40B4-BE49-F238E27FC236}">
              <a16:creationId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8" name="Text Box 15">
          <a:extLst>
            <a:ext uri="{FF2B5EF4-FFF2-40B4-BE49-F238E27FC236}">
              <a16:creationId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9" name="Text Box 15">
          <a:extLst>
            <a:ext uri="{FF2B5EF4-FFF2-40B4-BE49-F238E27FC236}">
              <a16:creationId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0" name="Text Box 15">
          <a:extLst>
            <a:ext uri="{FF2B5EF4-FFF2-40B4-BE49-F238E27FC236}">
              <a16:creationId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1" name="Text Box 15">
          <a:extLst>
            <a:ext uri="{FF2B5EF4-FFF2-40B4-BE49-F238E27FC236}">
              <a16:creationId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2" name="Text Box 15">
          <a:extLst>
            <a:ext uri="{FF2B5EF4-FFF2-40B4-BE49-F238E27FC236}">
              <a16:creationId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3" name="Text Box 15">
          <a:extLst>
            <a:ext uri="{FF2B5EF4-FFF2-40B4-BE49-F238E27FC236}">
              <a16:creationId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4" name="Text Box 15">
          <a:extLst>
            <a:ext uri="{FF2B5EF4-FFF2-40B4-BE49-F238E27FC236}">
              <a16:creationId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5" name="Text Box 15">
          <a:extLst>
            <a:ext uri="{FF2B5EF4-FFF2-40B4-BE49-F238E27FC236}">
              <a16:creationId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6" name="Text Box 15">
          <a:extLst>
            <a:ext uri="{FF2B5EF4-FFF2-40B4-BE49-F238E27FC236}">
              <a16:creationId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7" name="Text Box 15">
          <a:extLst>
            <a:ext uri="{FF2B5EF4-FFF2-40B4-BE49-F238E27FC236}">
              <a16:creationId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8" name="Text Box 15">
          <a:extLst>
            <a:ext uri="{FF2B5EF4-FFF2-40B4-BE49-F238E27FC236}">
              <a16:creationId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9" name="Text Box 15">
          <a:extLst>
            <a:ext uri="{FF2B5EF4-FFF2-40B4-BE49-F238E27FC236}">
              <a16:creationId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0" name="Text Box 15">
          <a:extLst>
            <a:ext uri="{FF2B5EF4-FFF2-40B4-BE49-F238E27FC236}">
              <a16:creationId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1" name="Text Box 15">
          <a:extLst>
            <a:ext uri="{FF2B5EF4-FFF2-40B4-BE49-F238E27FC236}">
              <a16:creationId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2" name="Text Box 15">
          <a:extLst>
            <a:ext uri="{FF2B5EF4-FFF2-40B4-BE49-F238E27FC236}">
              <a16:creationId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3" name="Text Box 15">
          <a:extLst>
            <a:ext uri="{FF2B5EF4-FFF2-40B4-BE49-F238E27FC236}">
              <a16:creationId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4" name="Text Box 15">
          <a:extLst>
            <a:ext uri="{FF2B5EF4-FFF2-40B4-BE49-F238E27FC236}">
              <a16:creationId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5" name="Text Box 15">
          <a:extLst>
            <a:ext uri="{FF2B5EF4-FFF2-40B4-BE49-F238E27FC236}">
              <a16:creationId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6" name="Text Box 15">
          <a:extLst>
            <a:ext uri="{FF2B5EF4-FFF2-40B4-BE49-F238E27FC236}">
              <a16:creationId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7" name="Text Box 15">
          <a:extLst>
            <a:ext uri="{FF2B5EF4-FFF2-40B4-BE49-F238E27FC236}">
              <a16:creationId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8" name="Text Box 15">
          <a:extLst>
            <a:ext uri="{FF2B5EF4-FFF2-40B4-BE49-F238E27FC236}">
              <a16:creationId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9" name="Text Box 15">
          <a:extLst>
            <a:ext uri="{FF2B5EF4-FFF2-40B4-BE49-F238E27FC236}">
              <a16:creationId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0" name="Text Box 15">
          <a:extLst>
            <a:ext uri="{FF2B5EF4-FFF2-40B4-BE49-F238E27FC236}">
              <a16:creationId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1" name="Text Box 15">
          <a:extLst>
            <a:ext uri="{FF2B5EF4-FFF2-40B4-BE49-F238E27FC236}">
              <a16:creationId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2" name="Text Box 15">
          <a:extLst>
            <a:ext uri="{FF2B5EF4-FFF2-40B4-BE49-F238E27FC236}">
              <a16:creationId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3" name="Text Box 15">
          <a:extLst>
            <a:ext uri="{FF2B5EF4-FFF2-40B4-BE49-F238E27FC236}">
              <a16:creationId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4" name="Text Box 15">
          <a:extLst>
            <a:ext uri="{FF2B5EF4-FFF2-40B4-BE49-F238E27FC236}">
              <a16:creationId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5" name="Text Box 15">
          <a:extLst>
            <a:ext uri="{FF2B5EF4-FFF2-40B4-BE49-F238E27FC236}">
              <a16:creationId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6" name="Text Box 15">
          <a:extLst>
            <a:ext uri="{FF2B5EF4-FFF2-40B4-BE49-F238E27FC236}">
              <a16:creationId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7" name="Text Box 15">
          <a:extLst>
            <a:ext uri="{FF2B5EF4-FFF2-40B4-BE49-F238E27FC236}">
              <a16:creationId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8" name="Text Box 15">
          <a:extLst>
            <a:ext uri="{FF2B5EF4-FFF2-40B4-BE49-F238E27FC236}">
              <a16:creationId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9" name="Text Box 15">
          <a:extLst>
            <a:ext uri="{FF2B5EF4-FFF2-40B4-BE49-F238E27FC236}">
              <a16:creationId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0" name="Text Box 15">
          <a:extLst>
            <a:ext uri="{FF2B5EF4-FFF2-40B4-BE49-F238E27FC236}">
              <a16:creationId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1" name="Text Box 15">
          <a:extLst>
            <a:ext uri="{FF2B5EF4-FFF2-40B4-BE49-F238E27FC236}">
              <a16:creationId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2" name="Text Box 15">
          <a:extLst>
            <a:ext uri="{FF2B5EF4-FFF2-40B4-BE49-F238E27FC236}">
              <a16:creationId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3" name="Text Box 15">
          <a:extLst>
            <a:ext uri="{FF2B5EF4-FFF2-40B4-BE49-F238E27FC236}">
              <a16:creationId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4" name="Text Box 15">
          <a:extLst>
            <a:ext uri="{FF2B5EF4-FFF2-40B4-BE49-F238E27FC236}">
              <a16:creationId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5" name="Text Box 15">
          <a:extLst>
            <a:ext uri="{FF2B5EF4-FFF2-40B4-BE49-F238E27FC236}">
              <a16:creationId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6" name="Text Box 15">
          <a:extLst>
            <a:ext uri="{FF2B5EF4-FFF2-40B4-BE49-F238E27FC236}">
              <a16:creationId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7" name="Text Box 15">
          <a:extLst>
            <a:ext uri="{FF2B5EF4-FFF2-40B4-BE49-F238E27FC236}">
              <a16:creationId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8" name="Text Box 15">
          <a:extLst>
            <a:ext uri="{FF2B5EF4-FFF2-40B4-BE49-F238E27FC236}">
              <a16:creationId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9" name="Text Box 15">
          <a:extLst>
            <a:ext uri="{FF2B5EF4-FFF2-40B4-BE49-F238E27FC236}">
              <a16:creationId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0" name="Text Box 15">
          <a:extLst>
            <a:ext uri="{FF2B5EF4-FFF2-40B4-BE49-F238E27FC236}">
              <a16:creationId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1" name="Text Box 15">
          <a:extLst>
            <a:ext uri="{FF2B5EF4-FFF2-40B4-BE49-F238E27FC236}">
              <a16:creationId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2" name="Text Box 15">
          <a:extLst>
            <a:ext uri="{FF2B5EF4-FFF2-40B4-BE49-F238E27FC236}">
              <a16:creationId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3" name="Text Box 15">
          <a:extLst>
            <a:ext uri="{FF2B5EF4-FFF2-40B4-BE49-F238E27FC236}">
              <a16:creationId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4" name="Text Box 15">
          <a:extLst>
            <a:ext uri="{FF2B5EF4-FFF2-40B4-BE49-F238E27FC236}">
              <a16:creationId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5" name="Text Box 15">
          <a:extLst>
            <a:ext uri="{FF2B5EF4-FFF2-40B4-BE49-F238E27FC236}">
              <a16:creationId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6" name="Text Box 15">
          <a:extLst>
            <a:ext uri="{FF2B5EF4-FFF2-40B4-BE49-F238E27FC236}">
              <a16:creationId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7" name="Text Box 15">
          <a:extLst>
            <a:ext uri="{FF2B5EF4-FFF2-40B4-BE49-F238E27FC236}">
              <a16:creationId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8" name="Text Box 15">
          <a:extLst>
            <a:ext uri="{FF2B5EF4-FFF2-40B4-BE49-F238E27FC236}">
              <a16:creationId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9" name="Text Box 15">
          <a:extLst>
            <a:ext uri="{FF2B5EF4-FFF2-40B4-BE49-F238E27FC236}">
              <a16:creationId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0" name="Text Box 15">
          <a:extLst>
            <a:ext uri="{FF2B5EF4-FFF2-40B4-BE49-F238E27FC236}">
              <a16:creationId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1" name="Text Box 15">
          <a:extLst>
            <a:ext uri="{FF2B5EF4-FFF2-40B4-BE49-F238E27FC236}">
              <a16:creationId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2" name="Text Box 15">
          <a:extLst>
            <a:ext uri="{FF2B5EF4-FFF2-40B4-BE49-F238E27FC236}">
              <a16:creationId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3" name="Text Box 15">
          <a:extLst>
            <a:ext uri="{FF2B5EF4-FFF2-40B4-BE49-F238E27FC236}">
              <a16:creationId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4" name="Text Box 15">
          <a:extLst>
            <a:ext uri="{FF2B5EF4-FFF2-40B4-BE49-F238E27FC236}">
              <a16:creationId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5" name="Text Box 15">
          <a:extLst>
            <a:ext uri="{FF2B5EF4-FFF2-40B4-BE49-F238E27FC236}">
              <a16:creationId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6" name="Text Box 15">
          <a:extLst>
            <a:ext uri="{FF2B5EF4-FFF2-40B4-BE49-F238E27FC236}">
              <a16:creationId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7" name="Text Box 15">
          <a:extLst>
            <a:ext uri="{FF2B5EF4-FFF2-40B4-BE49-F238E27FC236}">
              <a16:creationId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8" name="Text Box 15">
          <a:extLst>
            <a:ext uri="{FF2B5EF4-FFF2-40B4-BE49-F238E27FC236}">
              <a16:creationId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9" name="Text Box 15">
          <a:extLst>
            <a:ext uri="{FF2B5EF4-FFF2-40B4-BE49-F238E27FC236}">
              <a16:creationId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0" name="Text Box 15">
          <a:extLst>
            <a:ext uri="{FF2B5EF4-FFF2-40B4-BE49-F238E27FC236}">
              <a16:creationId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1" name="Text Box 15">
          <a:extLst>
            <a:ext uri="{FF2B5EF4-FFF2-40B4-BE49-F238E27FC236}">
              <a16:creationId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2" name="Text Box 15">
          <a:extLst>
            <a:ext uri="{FF2B5EF4-FFF2-40B4-BE49-F238E27FC236}">
              <a16:creationId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3" name="Text Box 15">
          <a:extLst>
            <a:ext uri="{FF2B5EF4-FFF2-40B4-BE49-F238E27FC236}">
              <a16:creationId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4" name="Text Box 15">
          <a:extLst>
            <a:ext uri="{FF2B5EF4-FFF2-40B4-BE49-F238E27FC236}">
              <a16:creationId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5" name="Text Box 15">
          <a:extLst>
            <a:ext uri="{FF2B5EF4-FFF2-40B4-BE49-F238E27FC236}">
              <a16:creationId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6" name="Text Box 15">
          <a:extLst>
            <a:ext uri="{FF2B5EF4-FFF2-40B4-BE49-F238E27FC236}">
              <a16:creationId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7" name="Text Box 15">
          <a:extLst>
            <a:ext uri="{FF2B5EF4-FFF2-40B4-BE49-F238E27FC236}">
              <a16:creationId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8" name="Text Box 15">
          <a:extLst>
            <a:ext uri="{FF2B5EF4-FFF2-40B4-BE49-F238E27FC236}">
              <a16:creationId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9" name="Text Box 15">
          <a:extLst>
            <a:ext uri="{FF2B5EF4-FFF2-40B4-BE49-F238E27FC236}">
              <a16:creationId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0" name="Text Box 15">
          <a:extLst>
            <a:ext uri="{FF2B5EF4-FFF2-40B4-BE49-F238E27FC236}">
              <a16:creationId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1" name="Text Box 15">
          <a:extLst>
            <a:ext uri="{FF2B5EF4-FFF2-40B4-BE49-F238E27FC236}">
              <a16:creationId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2" name="Text Box 15">
          <a:extLst>
            <a:ext uri="{FF2B5EF4-FFF2-40B4-BE49-F238E27FC236}">
              <a16:creationId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3" name="Text Box 15">
          <a:extLst>
            <a:ext uri="{FF2B5EF4-FFF2-40B4-BE49-F238E27FC236}">
              <a16:creationId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4" name="Text Box 15">
          <a:extLst>
            <a:ext uri="{FF2B5EF4-FFF2-40B4-BE49-F238E27FC236}">
              <a16:creationId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5" name="Text Box 15">
          <a:extLst>
            <a:ext uri="{FF2B5EF4-FFF2-40B4-BE49-F238E27FC236}">
              <a16:creationId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6" name="Text Box 15">
          <a:extLst>
            <a:ext uri="{FF2B5EF4-FFF2-40B4-BE49-F238E27FC236}">
              <a16:creationId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87" name="Text Box 15">
          <a:extLst>
            <a:ext uri="{FF2B5EF4-FFF2-40B4-BE49-F238E27FC236}">
              <a16:creationId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88" name="Text Box 15">
          <a:extLst>
            <a:ext uri="{FF2B5EF4-FFF2-40B4-BE49-F238E27FC236}">
              <a16:creationId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9" name="Text Box 15">
          <a:extLst>
            <a:ext uri="{FF2B5EF4-FFF2-40B4-BE49-F238E27FC236}">
              <a16:creationId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0" name="Text Box 15">
          <a:extLst>
            <a:ext uri="{FF2B5EF4-FFF2-40B4-BE49-F238E27FC236}">
              <a16:creationId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1" name="Text Box 15">
          <a:extLst>
            <a:ext uri="{FF2B5EF4-FFF2-40B4-BE49-F238E27FC236}">
              <a16:creationId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2" name="Text Box 15">
          <a:extLst>
            <a:ext uri="{FF2B5EF4-FFF2-40B4-BE49-F238E27FC236}">
              <a16:creationId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3" name="Text Box 15">
          <a:extLst>
            <a:ext uri="{FF2B5EF4-FFF2-40B4-BE49-F238E27FC236}">
              <a16:creationId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4" name="Text Box 15">
          <a:extLst>
            <a:ext uri="{FF2B5EF4-FFF2-40B4-BE49-F238E27FC236}">
              <a16:creationId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5" name="Text Box 15">
          <a:extLst>
            <a:ext uri="{FF2B5EF4-FFF2-40B4-BE49-F238E27FC236}">
              <a16:creationId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6" name="Text Box 15">
          <a:extLst>
            <a:ext uri="{FF2B5EF4-FFF2-40B4-BE49-F238E27FC236}">
              <a16:creationId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7" name="Text Box 15">
          <a:extLst>
            <a:ext uri="{FF2B5EF4-FFF2-40B4-BE49-F238E27FC236}">
              <a16:creationId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8" name="Text Box 15">
          <a:extLst>
            <a:ext uri="{FF2B5EF4-FFF2-40B4-BE49-F238E27FC236}">
              <a16:creationId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9" name="Text Box 15">
          <a:extLst>
            <a:ext uri="{FF2B5EF4-FFF2-40B4-BE49-F238E27FC236}">
              <a16:creationId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0" name="Text Box 15">
          <a:extLst>
            <a:ext uri="{FF2B5EF4-FFF2-40B4-BE49-F238E27FC236}">
              <a16:creationId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1" name="Text Box 15">
          <a:extLst>
            <a:ext uri="{FF2B5EF4-FFF2-40B4-BE49-F238E27FC236}">
              <a16:creationId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2" name="Text Box 15">
          <a:extLst>
            <a:ext uri="{FF2B5EF4-FFF2-40B4-BE49-F238E27FC236}">
              <a16:creationId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3" name="Text Box 15">
          <a:extLst>
            <a:ext uri="{FF2B5EF4-FFF2-40B4-BE49-F238E27FC236}">
              <a16:creationId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4" name="Text Box 15">
          <a:extLst>
            <a:ext uri="{FF2B5EF4-FFF2-40B4-BE49-F238E27FC236}">
              <a16:creationId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5" name="Text Box 15">
          <a:extLst>
            <a:ext uri="{FF2B5EF4-FFF2-40B4-BE49-F238E27FC236}">
              <a16:creationId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6" name="Text Box 15">
          <a:extLst>
            <a:ext uri="{FF2B5EF4-FFF2-40B4-BE49-F238E27FC236}">
              <a16:creationId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7" name="Text Box 15">
          <a:extLst>
            <a:ext uri="{FF2B5EF4-FFF2-40B4-BE49-F238E27FC236}">
              <a16:creationId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8" name="Text Box 15">
          <a:extLst>
            <a:ext uri="{FF2B5EF4-FFF2-40B4-BE49-F238E27FC236}">
              <a16:creationId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9" name="Text Box 15">
          <a:extLst>
            <a:ext uri="{FF2B5EF4-FFF2-40B4-BE49-F238E27FC236}">
              <a16:creationId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0" name="Text Box 15">
          <a:extLst>
            <a:ext uri="{FF2B5EF4-FFF2-40B4-BE49-F238E27FC236}">
              <a16:creationId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1" name="Text Box 15">
          <a:extLst>
            <a:ext uri="{FF2B5EF4-FFF2-40B4-BE49-F238E27FC236}">
              <a16:creationId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2" name="Text Box 15">
          <a:extLst>
            <a:ext uri="{FF2B5EF4-FFF2-40B4-BE49-F238E27FC236}">
              <a16:creationId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3" name="Text Box 15">
          <a:extLst>
            <a:ext uri="{FF2B5EF4-FFF2-40B4-BE49-F238E27FC236}">
              <a16:creationId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4" name="Text Box 15">
          <a:extLst>
            <a:ext uri="{FF2B5EF4-FFF2-40B4-BE49-F238E27FC236}">
              <a16:creationId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5" name="Text Box 15">
          <a:extLst>
            <a:ext uri="{FF2B5EF4-FFF2-40B4-BE49-F238E27FC236}">
              <a16:creationId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6" name="Text Box 15">
          <a:extLst>
            <a:ext uri="{FF2B5EF4-FFF2-40B4-BE49-F238E27FC236}">
              <a16:creationId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7" name="Text Box 15">
          <a:extLst>
            <a:ext uri="{FF2B5EF4-FFF2-40B4-BE49-F238E27FC236}">
              <a16:creationId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8" name="Text Box 15">
          <a:extLst>
            <a:ext uri="{FF2B5EF4-FFF2-40B4-BE49-F238E27FC236}">
              <a16:creationId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9" name="Text Box 15">
          <a:extLst>
            <a:ext uri="{FF2B5EF4-FFF2-40B4-BE49-F238E27FC236}">
              <a16:creationId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0" name="Text Box 15">
          <a:extLst>
            <a:ext uri="{FF2B5EF4-FFF2-40B4-BE49-F238E27FC236}">
              <a16:creationId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1" name="Text Box 15">
          <a:extLst>
            <a:ext uri="{FF2B5EF4-FFF2-40B4-BE49-F238E27FC236}">
              <a16:creationId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2" name="Text Box 15">
          <a:extLst>
            <a:ext uri="{FF2B5EF4-FFF2-40B4-BE49-F238E27FC236}">
              <a16:creationId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3" name="Text Box 15">
          <a:extLst>
            <a:ext uri="{FF2B5EF4-FFF2-40B4-BE49-F238E27FC236}">
              <a16:creationId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4" name="Text Box 15">
          <a:extLst>
            <a:ext uri="{FF2B5EF4-FFF2-40B4-BE49-F238E27FC236}">
              <a16:creationId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5" name="Text Box 15">
          <a:extLst>
            <a:ext uri="{FF2B5EF4-FFF2-40B4-BE49-F238E27FC236}">
              <a16:creationId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6" name="Text Box 15">
          <a:extLst>
            <a:ext uri="{FF2B5EF4-FFF2-40B4-BE49-F238E27FC236}">
              <a16:creationId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7" name="Text Box 15">
          <a:extLst>
            <a:ext uri="{FF2B5EF4-FFF2-40B4-BE49-F238E27FC236}">
              <a16:creationId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8" name="Text Box 15">
          <a:extLst>
            <a:ext uri="{FF2B5EF4-FFF2-40B4-BE49-F238E27FC236}">
              <a16:creationId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9" name="Text Box 15">
          <a:extLst>
            <a:ext uri="{FF2B5EF4-FFF2-40B4-BE49-F238E27FC236}">
              <a16:creationId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0" name="Text Box 15">
          <a:extLst>
            <a:ext uri="{FF2B5EF4-FFF2-40B4-BE49-F238E27FC236}">
              <a16:creationId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1" name="Text Box 15">
          <a:extLst>
            <a:ext uri="{FF2B5EF4-FFF2-40B4-BE49-F238E27FC236}">
              <a16:creationId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2" name="Text Box 15">
          <a:extLst>
            <a:ext uri="{FF2B5EF4-FFF2-40B4-BE49-F238E27FC236}">
              <a16:creationId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3" name="Text Box 15">
          <a:extLst>
            <a:ext uri="{FF2B5EF4-FFF2-40B4-BE49-F238E27FC236}">
              <a16:creationId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4" name="Text Box 15">
          <a:extLst>
            <a:ext uri="{FF2B5EF4-FFF2-40B4-BE49-F238E27FC236}">
              <a16:creationId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5" name="Text Box 15">
          <a:extLst>
            <a:ext uri="{FF2B5EF4-FFF2-40B4-BE49-F238E27FC236}">
              <a16:creationId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6" name="Text Box 15">
          <a:extLst>
            <a:ext uri="{FF2B5EF4-FFF2-40B4-BE49-F238E27FC236}">
              <a16:creationId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7" name="Text Box 15">
          <a:extLst>
            <a:ext uri="{FF2B5EF4-FFF2-40B4-BE49-F238E27FC236}">
              <a16:creationId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8" name="Text Box 15">
          <a:extLst>
            <a:ext uri="{FF2B5EF4-FFF2-40B4-BE49-F238E27FC236}">
              <a16:creationId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9" name="Text Box 15">
          <a:extLst>
            <a:ext uri="{FF2B5EF4-FFF2-40B4-BE49-F238E27FC236}">
              <a16:creationId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0" name="Text Box 15">
          <a:extLst>
            <a:ext uri="{FF2B5EF4-FFF2-40B4-BE49-F238E27FC236}">
              <a16:creationId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1" name="Text Box 15">
          <a:extLst>
            <a:ext uri="{FF2B5EF4-FFF2-40B4-BE49-F238E27FC236}">
              <a16:creationId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2" name="Text Box 15">
          <a:extLst>
            <a:ext uri="{FF2B5EF4-FFF2-40B4-BE49-F238E27FC236}">
              <a16:creationId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3" name="Text Box 15">
          <a:extLst>
            <a:ext uri="{FF2B5EF4-FFF2-40B4-BE49-F238E27FC236}">
              <a16:creationId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4" name="Text Box 15">
          <a:extLst>
            <a:ext uri="{FF2B5EF4-FFF2-40B4-BE49-F238E27FC236}">
              <a16:creationId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5" name="Text Box 15">
          <a:extLst>
            <a:ext uri="{FF2B5EF4-FFF2-40B4-BE49-F238E27FC236}">
              <a16:creationId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6" name="Text Box 15">
          <a:extLst>
            <a:ext uri="{FF2B5EF4-FFF2-40B4-BE49-F238E27FC236}">
              <a16:creationId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7" name="Text Box 15">
          <a:extLst>
            <a:ext uri="{FF2B5EF4-FFF2-40B4-BE49-F238E27FC236}">
              <a16:creationId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8" name="Text Box 15">
          <a:extLst>
            <a:ext uri="{FF2B5EF4-FFF2-40B4-BE49-F238E27FC236}">
              <a16:creationId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9" name="Text Box 15">
          <a:extLst>
            <a:ext uri="{FF2B5EF4-FFF2-40B4-BE49-F238E27FC236}">
              <a16:creationId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0" name="Text Box 15">
          <a:extLst>
            <a:ext uri="{FF2B5EF4-FFF2-40B4-BE49-F238E27FC236}">
              <a16:creationId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1" name="Text Box 15">
          <a:extLst>
            <a:ext uri="{FF2B5EF4-FFF2-40B4-BE49-F238E27FC236}">
              <a16:creationId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2" name="Text Box 15">
          <a:extLst>
            <a:ext uri="{FF2B5EF4-FFF2-40B4-BE49-F238E27FC236}">
              <a16:creationId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3" name="Text Box 15">
          <a:extLst>
            <a:ext uri="{FF2B5EF4-FFF2-40B4-BE49-F238E27FC236}">
              <a16:creationId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4" name="Text Box 15">
          <a:extLst>
            <a:ext uri="{FF2B5EF4-FFF2-40B4-BE49-F238E27FC236}">
              <a16:creationId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5" name="Text Box 15">
          <a:extLst>
            <a:ext uri="{FF2B5EF4-FFF2-40B4-BE49-F238E27FC236}">
              <a16:creationId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6" name="Text Box 15">
          <a:extLst>
            <a:ext uri="{FF2B5EF4-FFF2-40B4-BE49-F238E27FC236}">
              <a16:creationId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7" name="Text Box 15">
          <a:extLst>
            <a:ext uri="{FF2B5EF4-FFF2-40B4-BE49-F238E27FC236}">
              <a16:creationId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8" name="Text Box 15">
          <a:extLst>
            <a:ext uri="{FF2B5EF4-FFF2-40B4-BE49-F238E27FC236}">
              <a16:creationId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9" name="Text Box 15">
          <a:extLst>
            <a:ext uri="{FF2B5EF4-FFF2-40B4-BE49-F238E27FC236}">
              <a16:creationId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0" name="Text Box 15">
          <a:extLst>
            <a:ext uri="{FF2B5EF4-FFF2-40B4-BE49-F238E27FC236}">
              <a16:creationId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61" name="Text Box 15">
          <a:extLst>
            <a:ext uri="{FF2B5EF4-FFF2-40B4-BE49-F238E27FC236}">
              <a16:creationId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62" name="Text Box 15">
          <a:extLst>
            <a:ext uri="{FF2B5EF4-FFF2-40B4-BE49-F238E27FC236}">
              <a16:creationId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3" name="Text Box 15">
          <a:extLst>
            <a:ext uri="{FF2B5EF4-FFF2-40B4-BE49-F238E27FC236}">
              <a16:creationId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4" name="Text Box 15">
          <a:extLst>
            <a:ext uri="{FF2B5EF4-FFF2-40B4-BE49-F238E27FC236}">
              <a16:creationId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5" name="Text Box 15">
          <a:extLst>
            <a:ext uri="{FF2B5EF4-FFF2-40B4-BE49-F238E27FC236}">
              <a16:creationId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6" name="Text Box 15">
          <a:extLst>
            <a:ext uri="{FF2B5EF4-FFF2-40B4-BE49-F238E27FC236}">
              <a16:creationId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7" name="Text Box 15">
          <a:extLst>
            <a:ext uri="{FF2B5EF4-FFF2-40B4-BE49-F238E27FC236}">
              <a16:creationId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8" name="Text Box 15">
          <a:extLst>
            <a:ext uri="{FF2B5EF4-FFF2-40B4-BE49-F238E27FC236}">
              <a16:creationId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9" name="Text Box 15">
          <a:extLst>
            <a:ext uri="{FF2B5EF4-FFF2-40B4-BE49-F238E27FC236}">
              <a16:creationId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0" name="Text Box 15">
          <a:extLst>
            <a:ext uri="{FF2B5EF4-FFF2-40B4-BE49-F238E27FC236}">
              <a16:creationId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1" name="Text Box 15">
          <a:extLst>
            <a:ext uri="{FF2B5EF4-FFF2-40B4-BE49-F238E27FC236}">
              <a16:creationId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2" name="Text Box 15">
          <a:extLst>
            <a:ext uri="{FF2B5EF4-FFF2-40B4-BE49-F238E27FC236}">
              <a16:creationId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3" name="Text Box 15">
          <a:extLst>
            <a:ext uri="{FF2B5EF4-FFF2-40B4-BE49-F238E27FC236}">
              <a16:creationId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4" name="Text Box 15">
          <a:extLst>
            <a:ext uri="{FF2B5EF4-FFF2-40B4-BE49-F238E27FC236}">
              <a16:creationId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5" name="Text Box 15">
          <a:extLst>
            <a:ext uri="{FF2B5EF4-FFF2-40B4-BE49-F238E27FC236}">
              <a16:creationId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6" name="Text Box 15">
          <a:extLst>
            <a:ext uri="{FF2B5EF4-FFF2-40B4-BE49-F238E27FC236}">
              <a16:creationId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77" name="Text Box 15">
          <a:extLst>
            <a:ext uri="{FF2B5EF4-FFF2-40B4-BE49-F238E27FC236}">
              <a16:creationId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78" name="Text Box 15">
          <a:extLst>
            <a:ext uri="{FF2B5EF4-FFF2-40B4-BE49-F238E27FC236}">
              <a16:creationId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9" name="Text Box 15">
          <a:extLst>
            <a:ext uri="{FF2B5EF4-FFF2-40B4-BE49-F238E27FC236}">
              <a16:creationId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0" name="Text Box 15">
          <a:extLst>
            <a:ext uri="{FF2B5EF4-FFF2-40B4-BE49-F238E27FC236}">
              <a16:creationId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1" name="Text Box 15">
          <a:extLst>
            <a:ext uri="{FF2B5EF4-FFF2-40B4-BE49-F238E27FC236}">
              <a16:creationId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2" name="Text Box 15">
          <a:extLst>
            <a:ext uri="{FF2B5EF4-FFF2-40B4-BE49-F238E27FC236}">
              <a16:creationId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3" name="Text Box 15">
          <a:extLst>
            <a:ext uri="{FF2B5EF4-FFF2-40B4-BE49-F238E27FC236}">
              <a16:creationId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4" name="Text Box 15">
          <a:extLst>
            <a:ext uri="{FF2B5EF4-FFF2-40B4-BE49-F238E27FC236}">
              <a16:creationId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5" name="Text Box 15">
          <a:extLst>
            <a:ext uri="{FF2B5EF4-FFF2-40B4-BE49-F238E27FC236}">
              <a16:creationId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6" name="Text Box 15">
          <a:extLst>
            <a:ext uri="{FF2B5EF4-FFF2-40B4-BE49-F238E27FC236}">
              <a16:creationId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7" name="Text Box 15">
          <a:extLst>
            <a:ext uri="{FF2B5EF4-FFF2-40B4-BE49-F238E27FC236}">
              <a16:creationId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8" name="Text Box 15">
          <a:extLst>
            <a:ext uri="{FF2B5EF4-FFF2-40B4-BE49-F238E27FC236}">
              <a16:creationId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9" name="Text Box 15">
          <a:extLst>
            <a:ext uri="{FF2B5EF4-FFF2-40B4-BE49-F238E27FC236}">
              <a16:creationId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0" name="Text Box 15">
          <a:extLst>
            <a:ext uri="{FF2B5EF4-FFF2-40B4-BE49-F238E27FC236}">
              <a16:creationId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1" name="Text Box 15">
          <a:extLst>
            <a:ext uri="{FF2B5EF4-FFF2-40B4-BE49-F238E27FC236}">
              <a16:creationId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2" name="Text Box 15">
          <a:extLst>
            <a:ext uri="{FF2B5EF4-FFF2-40B4-BE49-F238E27FC236}">
              <a16:creationId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3" name="Text Box 15">
          <a:extLst>
            <a:ext uri="{FF2B5EF4-FFF2-40B4-BE49-F238E27FC236}">
              <a16:creationId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4" name="Text Box 15">
          <a:extLst>
            <a:ext uri="{FF2B5EF4-FFF2-40B4-BE49-F238E27FC236}">
              <a16:creationId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95" name="Text Box 15">
          <a:extLst>
            <a:ext uri="{FF2B5EF4-FFF2-40B4-BE49-F238E27FC236}">
              <a16:creationId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7" name="Text Box 15">
          <a:extLst>
            <a:ext uri="{FF2B5EF4-FFF2-40B4-BE49-F238E27FC236}">
              <a16:creationId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8" name="Text Box 15">
          <a:extLst>
            <a:ext uri="{FF2B5EF4-FFF2-40B4-BE49-F238E27FC236}">
              <a16:creationId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331"/>
    <xdr:sp macro="" textlink="">
      <xdr:nvSpPr>
        <xdr:cNvPr id="696" name="Text Box 15">
          <a:extLst>
            <a:ext uri="{FF2B5EF4-FFF2-40B4-BE49-F238E27FC236}">
              <a16:creationId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699" name="Text Box 16">
          <a:extLst>
            <a:ext uri="{FF2B5EF4-FFF2-40B4-BE49-F238E27FC236}">
              <a16:creationId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0" name="Text Box 17">
          <a:extLst>
            <a:ext uri="{FF2B5EF4-FFF2-40B4-BE49-F238E27FC236}">
              <a16:creationId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1" name="Text Box 18">
          <a:extLst>
            <a:ext uri="{FF2B5EF4-FFF2-40B4-BE49-F238E27FC236}">
              <a16:creationId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2" name="Text Box 19">
          <a:extLst>
            <a:ext uri="{FF2B5EF4-FFF2-40B4-BE49-F238E27FC236}">
              <a16:creationId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3" name="Text Box 15">
          <a:extLst>
            <a:ext uri="{FF2B5EF4-FFF2-40B4-BE49-F238E27FC236}">
              <a16:creationId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4" name="Text Box 15">
          <a:extLst>
            <a:ext uri="{FF2B5EF4-FFF2-40B4-BE49-F238E27FC236}">
              <a16:creationId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5" name="Text Box 15">
          <a:extLst>
            <a:ext uri="{FF2B5EF4-FFF2-40B4-BE49-F238E27FC236}">
              <a16:creationId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6" name="Text Box 15">
          <a:extLst>
            <a:ext uri="{FF2B5EF4-FFF2-40B4-BE49-F238E27FC236}">
              <a16:creationId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7" name="Text Box 15">
          <a:extLst>
            <a:ext uri="{FF2B5EF4-FFF2-40B4-BE49-F238E27FC236}">
              <a16:creationId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8" name="Text Box 15">
          <a:extLst>
            <a:ext uri="{FF2B5EF4-FFF2-40B4-BE49-F238E27FC236}">
              <a16:creationId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9" name="Text Box 15">
          <a:extLst>
            <a:ext uri="{FF2B5EF4-FFF2-40B4-BE49-F238E27FC236}">
              <a16:creationId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0" name="Text Box 15">
          <a:extLst>
            <a:ext uri="{FF2B5EF4-FFF2-40B4-BE49-F238E27FC236}">
              <a16:creationId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1" name="Text Box 15">
          <a:extLst>
            <a:ext uri="{FF2B5EF4-FFF2-40B4-BE49-F238E27FC236}">
              <a16:creationId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2" name="Text Box 15">
          <a:extLst>
            <a:ext uri="{FF2B5EF4-FFF2-40B4-BE49-F238E27FC236}">
              <a16:creationId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3" name="Text Box 15">
          <a:extLst>
            <a:ext uri="{FF2B5EF4-FFF2-40B4-BE49-F238E27FC236}">
              <a16:creationId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4" name="Text Box 15">
          <a:extLst>
            <a:ext uri="{FF2B5EF4-FFF2-40B4-BE49-F238E27FC236}">
              <a16:creationId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5" name="Text Box 15">
          <a:extLst>
            <a:ext uri="{FF2B5EF4-FFF2-40B4-BE49-F238E27FC236}">
              <a16:creationId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6" name="Text Box 15">
          <a:extLst>
            <a:ext uri="{FF2B5EF4-FFF2-40B4-BE49-F238E27FC236}">
              <a16:creationId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8" name="Text Box 15">
          <a:extLst>
            <a:ext uri="{FF2B5EF4-FFF2-40B4-BE49-F238E27FC236}">
              <a16:creationId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9" name="Text Box 15">
          <a:extLst>
            <a:ext uri="{FF2B5EF4-FFF2-40B4-BE49-F238E27FC236}">
              <a16:creationId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0" name="Text Box 15">
          <a:extLst>
            <a:ext uri="{FF2B5EF4-FFF2-40B4-BE49-F238E27FC236}">
              <a16:creationId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1" name="Text Box 15">
          <a:extLst>
            <a:ext uri="{FF2B5EF4-FFF2-40B4-BE49-F238E27FC236}">
              <a16:creationId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2" name="Text Box 15">
          <a:extLst>
            <a:ext uri="{FF2B5EF4-FFF2-40B4-BE49-F238E27FC236}">
              <a16:creationId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3" name="Text Box 15">
          <a:extLst>
            <a:ext uri="{FF2B5EF4-FFF2-40B4-BE49-F238E27FC236}">
              <a16:creationId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4" name="Text Box 15">
          <a:extLst>
            <a:ext uri="{FF2B5EF4-FFF2-40B4-BE49-F238E27FC236}">
              <a16:creationId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5" name="Text Box 15">
          <a:extLst>
            <a:ext uri="{FF2B5EF4-FFF2-40B4-BE49-F238E27FC236}">
              <a16:creationId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6" name="Text Box 15">
          <a:extLst>
            <a:ext uri="{FF2B5EF4-FFF2-40B4-BE49-F238E27FC236}">
              <a16:creationId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7" name="Text Box 15">
          <a:extLst>
            <a:ext uri="{FF2B5EF4-FFF2-40B4-BE49-F238E27FC236}">
              <a16:creationId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8" name="Text Box 15">
          <a:extLst>
            <a:ext uri="{FF2B5EF4-FFF2-40B4-BE49-F238E27FC236}">
              <a16:creationId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9" name="Text Box 15">
          <a:extLst>
            <a:ext uri="{FF2B5EF4-FFF2-40B4-BE49-F238E27FC236}">
              <a16:creationId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30" name="Text Box 15">
          <a:extLst>
            <a:ext uri="{FF2B5EF4-FFF2-40B4-BE49-F238E27FC236}">
              <a16:creationId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31" name="Text Box 15">
          <a:extLst>
            <a:ext uri="{FF2B5EF4-FFF2-40B4-BE49-F238E27FC236}">
              <a16:creationId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2" name="Text Box 16">
          <a:extLst>
            <a:ext uri="{FF2B5EF4-FFF2-40B4-BE49-F238E27FC236}">
              <a16:creationId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3" name="Text Box 17">
          <a:extLst>
            <a:ext uri="{FF2B5EF4-FFF2-40B4-BE49-F238E27FC236}">
              <a16:creationId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4" name="Text Box 18">
          <a:extLst>
            <a:ext uri="{FF2B5EF4-FFF2-40B4-BE49-F238E27FC236}">
              <a16:creationId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5" name="Text Box 19">
          <a:extLst>
            <a:ext uri="{FF2B5EF4-FFF2-40B4-BE49-F238E27FC236}">
              <a16:creationId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213632"/>
    <xdr:sp macro="" textlink="">
      <xdr:nvSpPr>
        <xdr:cNvPr id="736" name="Text Box 15">
          <a:extLst>
            <a:ext uri="{FF2B5EF4-FFF2-40B4-BE49-F238E27FC236}">
              <a16:creationId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7" name="Text Box 16">
          <a:extLst>
            <a:ext uri="{FF2B5EF4-FFF2-40B4-BE49-F238E27FC236}">
              <a16:creationId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8" name="Text Box 17">
          <a:extLst>
            <a:ext uri="{FF2B5EF4-FFF2-40B4-BE49-F238E27FC236}">
              <a16:creationId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9" name="Text Box 18">
          <a:extLst>
            <a:ext uri="{FF2B5EF4-FFF2-40B4-BE49-F238E27FC236}">
              <a16:creationId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0" name="Text Box 19">
          <a:extLst>
            <a:ext uri="{FF2B5EF4-FFF2-40B4-BE49-F238E27FC236}">
              <a16:creationId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1" name="Text Box 15">
          <a:extLst>
            <a:ext uri="{FF2B5EF4-FFF2-40B4-BE49-F238E27FC236}">
              <a16:creationId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2" name="Text Box 15">
          <a:extLst>
            <a:ext uri="{FF2B5EF4-FFF2-40B4-BE49-F238E27FC236}">
              <a16:creationId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3" name="Text Box 15">
          <a:extLst>
            <a:ext uri="{FF2B5EF4-FFF2-40B4-BE49-F238E27FC236}">
              <a16:creationId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331"/>
    <xdr:sp macro="" textlink="">
      <xdr:nvSpPr>
        <xdr:cNvPr id="744" name="Text Box 15">
          <a:extLst>
            <a:ext uri="{FF2B5EF4-FFF2-40B4-BE49-F238E27FC236}">
              <a16:creationId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5" name="Text Box 16">
          <a:extLst>
            <a:ext uri="{FF2B5EF4-FFF2-40B4-BE49-F238E27FC236}">
              <a16:creationId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6" name="Text Box 17">
          <a:extLst>
            <a:ext uri="{FF2B5EF4-FFF2-40B4-BE49-F238E27FC236}">
              <a16:creationId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7" name="Text Box 18">
          <a:extLst>
            <a:ext uri="{FF2B5EF4-FFF2-40B4-BE49-F238E27FC236}">
              <a16:creationId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8" name="Text Box 19">
          <a:extLst>
            <a:ext uri="{FF2B5EF4-FFF2-40B4-BE49-F238E27FC236}">
              <a16:creationId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9" name="Text Box 15">
          <a:extLst>
            <a:ext uri="{FF2B5EF4-FFF2-40B4-BE49-F238E27FC236}">
              <a16:creationId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0" name="Text Box 15">
          <a:extLst>
            <a:ext uri="{FF2B5EF4-FFF2-40B4-BE49-F238E27FC236}">
              <a16:creationId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1" name="Text Box 15">
          <a:extLst>
            <a:ext uri="{FF2B5EF4-FFF2-40B4-BE49-F238E27FC236}">
              <a16:creationId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2" name="Text Box 15">
          <a:extLst>
            <a:ext uri="{FF2B5EF4-FFF2-40B4-BE49-F238E27FC236}">
              <a16:creationId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3" name="Text Box 15">
          <a:extLst>
            <a:ext uri="{FF2B5EF4-FFF2-40B4-BE49-F238E27FC236}">
              <a16:creationId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4" name="Text Box 15">
          <a:extLst>
            <a:ext uri="{FF2B5EF4-FFF2-40B4-BE49-F238E27FC236}">
              <a16:creationId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5" name="Text Box 15">
          <a:extLst>
            <a:ext uri="{FF2B5EF4-FFF2-40B4-BE49-F238E27FC236}">
              <a16:creationId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6" name="Text Box 15">
          <a:extLst>
            <a:ext uri="{FF2B5EF4-FFF2-40B4-BE49-F238E27FC236}">
              <a16:creationId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7" name="Text Box 15">
          <a:extLst>
            <a:ext uri="{FF2B5EF4-FFF2-40B4-BE49-F238E27FC236}">
              <a16:creationId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8" name="Text Box 15">
          <a:extLst>
            <a:ext uri="{FF2B5EF4-FFF2-40B4-BE49-F238E27FC236}">
              <a16:creationId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9" name="Text Box 15">
          <a:extLst>
            <a:ext uri="{FF2B5EF4-FFF2-40B4-BE49-F238E27FC236}">
              <a16:creationId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0" name="Text Box 15">
          <a:extLst>
            <a:ext uri="{FF2B5EF4-FFF2-40B4-BE49-F238E27FC236}">
              <a16:creationId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1" name="Text Box 15">
          <a:extLst>
            <a:ext uri="{FF2B5EF4-FFF2-40B4-BE49-F238E27FC236}">
              <a16:creationId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2" name="Text Box 15">
          <a:extLst>
            <a:ext uri="{FF2B5EF4-FFF2-40B4-BE49-F238E27FC236}">
              <a16:creationId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4" name="Text Box 15">
          <a:extLst>
            <a:ext uri="{FF2B5EF4-FFF2-40B4-BE49-F238E27FC236}">
              <a16:creationId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5" name="Text Box 15">
          <a:extLst>
            <a:ext uri="{FF2B5EF4-FFF2-40B4-BE49-F238E27FC236}">
              <a16:creationId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6" name="Text Box 15">
          <a:extLst>
            <a:ext uri="{FF2B5EF4-FFF2-40B4-BE49-F238E27FC236}">
              <a16:creationId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7" name="Text Box 15">
          <a:extLst>
            <a:ext uri="{FF2B5EF4-FFF2-40B4-BE49-F238E27FC236}">
              <a16:creationId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8" name="Text Box 15">
          <a:extLst>
            <a:ext uri="{FF2B5EF4-FFF2-40B4-BE49-F238E27FC236}">
              <a16:creationId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9" name="Text Box 15">
          <a:extLst>
            <a:ext uri="{FF2B5EF4-FFF2-40B4-BE49-F238E27FC236}">
              <a16:creationId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0" name="Text Box 15">
          <a:extLst>
            <a:ext uri="{FF2B5EF4-FFF2-40B4-BE49-F238E27FC236}">
              <a16:creationId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1" name="Text Box 15">
          <a:extLst>
            <a:ext uri="{FF2B5EF4-FFF2-40B4-BE49-F238E27FC236}">
              <a16:creationId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2" name="Text Box 15">
          <a:extLst>
            <a:ext uri="{FF2B5EF4-FFF2-40B4-BE49-F238E27FC236}">
              <a16:creationId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3" name="Text Box 15">
          <a:extLst>
            <a:ext uri="{FF2B5EF4-FFF2-40B4-BE49-F238E27FC236}">
              <a16:creationId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4" name="Text Box 15">
          <a:extLst>
            <a:ext uri="{FF2B5EF4-FFF2-40B4-BE49-F238E27FC236}">
              <a16:creationId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5" name="Text Box 15">
          <a:extLst>
            <a:ext uri="{FF2B5EF4-FFF2-40B4-BE49-F238E27FC236}">
              <a16:creationId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6" name="Text Box 15">
          <a:extLst>
            <a:ext uri="{FF2B5EF4-FFF2-40B4-BE49-F238E27FC236}">
              <a16:creationId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7" name="Text Box 15">
          <a:extLst>
            <a:ext uri="{FF2B5EF4-FFF2-40B4-BE49-F238E27FC236}">
              <a16:creationId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8" name="Text Box 16">
          <a:extLst>
            <a:ext uri="{FF2B5EF4-FFF2-40B4-BE49-F238E27FC236}">
              <a16:creationId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9" name="Text Box 17">
          <a:extLst>
            <a:ext uri="{FF2B5EF4-FFF2-40B4-BE49-F238E27FC236}">
              <a16:creationId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xdr:row>
      <xdr:rowOff>15875</xdr:rowOff>
    </xdr:from>
    <xdr:ext cx="95250" cy="171450"/>
    <xdr:sp macro="" textlink="">
      <xdr:nvSpPr>
        <xdr:cNvPr id="780" name="Text Box 18">
          <a:extLst>
            <a:ext uri="{FF2B5EF4-FFF2-40B4-BE49-F238E27FC236}">
              <a16:creationId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213632"/>
    <xdr:sp macro="" textlink="">
      <xdr:nvSpPr>
        <xdr:cNvPr id="782" name="Text Box 15">
          <a:extLst>
            <a:ext uri="{FF2B5EF4-FFF2-40B4-BE49-F238E27FC236}">
              <a16:creationId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3" name="Text Box 16">
          <a:extLst>
            <a:ext uri="{FF2B5EF4-FFF2-40B4-BE49-F238E27FC236}">
              <a16:creationId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4" name="Text Box 17">
          <a:extLst>
            <a:ext uri="{FF2B5EF4-FFF2-40B4-BE49-F238E27FC236}">
              <a16:creationId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5" name="Text Box 18">
          <a:extLst>
            <a:ext uri="{FF2B5EF4-FFF2-40B4-BE49-F238E27FC236}">
              <a16:creationId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6" name="Text Box 19">
          <a:extLst>
            <a:ext uri="{FF2B5EF4-FFF2-40B4-BE49-F238E27FC236}">
              <a16:creationId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7" name="Text Box 15">
          <a:extLst>
            <a:ext uri="{FF2B5EF4-FFF2-40B4-BE49-F238E27FC236}">
              <a16:creationId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8" name="Text Box 15">
          <a:extLst>
            <a:ext uri="{FF2B5EF4-FFF2-40B4-BE49-F238E27FC236}">
              <a16:creationId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9" name="Text Box 15">
          <a:extLst>
            <a:ext uri="{FF2B5EF4-FFF2-40B4-BE49-F238E27FC236}">
              <a16:creationId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2" name="Text Box 15">
          <a:extLst>
            <a:ext uri="{FF2B5EF4-FFF2-40B4-BE49-F238E27FC236}">
              <a16:creationId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3" name="Text Box 15">
          <a:extLst>
            <a:ext uri="{FF2B5EF4-FFF2-40B4-BE49-F238E27FC236}">
              <a16:creationId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4" name="Text Box 15">
          <a:extLst>
            <a:ext uri="{FF2B5EF4-FFF2-40B4-BE49-F238E27FC236}">
              <a16:creationId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5" name="Text Box 15">
          <a:extLst>
            <a:ext uri="{FF2B5EF4-FFF2-40B4-BE49-F238E27FC236}">
              <a16:creationId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6" name="Text Box 15">
          <a:extLst>
            <a:ext uri="{FF2B5EF4-FFF2-40B4-BE49-F238E27FC236}">
              <a16:creationId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7" name="Text Box 15">
          <a:extLst>
            <a:ext uri="{FF2B5EF4-FFF2-40B4-BE49-F238E27FC236}">
              <a16:creationId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8" name="Text Box 15">
          <a:extLst>
            <a:ext uri="{FF2B5EF4-FFF2-40B4-BE49-F238E27FC236}">
              <a16:creationId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9" name="Text Box 15">
          <a:extLst>
            <a:ext uri="{FF2B5EF4-FFF2-40B4-BE49-F238E27FC236}">
              <a16:creationId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0" name="Text Box 15">
          <a:extLst>
            <a:ext uri="{FF2B5EF4-FFF2-40B4-BE49-F238E27FC236}">
              <a16:creationId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1" name="Text Box 15">
          <a:extLst>
            <a:ext uri="{FF2B5EF4-FFF2-40B4-BE49-F238E27FC236}">
              <a16:creationId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2" name="Text Box 15">
          <a:extLst>
            <a:ext uri="{FF2B5EF4-FFF2-40B4-BE49-F238E27FC236}">
              <a16:creationId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3" name="Text Box 15">
          <a:extLst>
            <a:ext uri="{FF2B5EF4-FFF2-40B4-BE49-F238E27FC236}">
              <a16:creationId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4" name="Text Box 15">
          <a:extLst>
            <a:ext uri="{FF2B5EF4-FFF2-40B4-BE49-F238E27FC236}">
              <a16:creationId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5" name="Text Box 15">
          <a:extLst>
            <a:ext uri="{FF2B5EF4-FFF2-40B4-BE49-F238E27FC236}">
              <a16:creationId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6" name="Text Box 15">
          <a:extLst>
            <a:ext uri="{FF2B5EF4-FFF2-40B4-BE49-F238E27FC236}">
              <a16:creationId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7" name="Text Box 15">
          <a:extLst>
            <a:ext uri="{FF2B5EF4-FFF2-40B4-BE49-F238E27FC236}">
              <a16:creationId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8" name="Text Box 15">
          <a:extLst>
            <a:ext uri="{FF2B5EF4-FFF2-40B4-BE49-F238E27FC236}">
              <a16:creationId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9" name="Text Box 15">
          <a:extLst>
            <a:ext uri="{FF2B5EF4-FFF2-40B4-BE49-F238E27FC236}">
              <a16:creationId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0" name="Text Box 15">
          <a:extLst>
            <a:ext uri="{FF2B5EF4-FFF2-40B4-BE49-F238E27FC236}">
              <a16:creationId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1" name="Text Box 15">
          <a:extLst>
            <a:ext uri="{FF2B5EF4-FFF2-40B4-BE49-F238E27FC236}">
              <a16:creationId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2" name="Text Box 15">
          <a:extLst>
            <a:ext uri="{FF2B5EF4-FFF2-40B4-BE49-F238E27FC236}">
              <a16:creationId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3" name="Text Box 15">
          <a:extLst>
            <a:ext uri="{FF2B5EF4-FFF2-40B4-BE49-F238E27FC236}">
              <a16:creationId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4" name="Text Box 15">
          <a:extLst>
            <a:ext uri="{FF2B5EF4-FFF2-40B4-BE49-F238E27FC236}">
              <a16:creationId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5" name="Text Box 15">
          <a:extLst>
            <a:ext uri="{FF2B5EF4-FFF2-40B4-BE49-F238E27FC236}">
              <a16:creationId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6" name="Text Box 15">
          <a:extLst>
            <a:ext uri="{FF2B5EF4-FFF2-40B4-BE49-F238E27FC236}">
              <a16:creationId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7" name="Text Box 15">
          <a:extLst>
            <a:ext uri="{FF2B5EF4-FFF2-40B4-BE49-F238E27FC236}">
              <a16:creationId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8" name="Text Box 15">
          <a:extLst>
            <a:ext uri="{FF2B5EF4-FFF2-40B4-BE49-F238E27FC236}">
              <a16:creationId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9" name="Text Box 15">
          <a:extLst>
            <a:ext uri="{FF2B5EF4-FFF2-40B4-BE49-F238E27FC236}">
              <a16:creationId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0" name="Text Box 15">
          <a:extLst>
            <a:ext uri="{FF2B5EF4-FFF2-40B4-BE49-F238E27FC236}">
              <a16:creationId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1" name="Text Box 15">
          <a:extLst>
            <a:ext uri="{FF2B5EF4-FFF2-40B4-BE49-F238E27FC236}">
              <a16:creationId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2" name="Text Box 15">
          <a:extLst>
            <a:ext uri="{FF2B5EF4-FFF2-40B4-BE49-F238E27FC236}">
              <a16:creationId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3" name="Text Box 15">
          <a:extLst>
            <a:ext uri="{FF2B5EF4-FFF2-40B4-BE49-F238E27FC236}">
              <a16:creationId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4" name="Text Box 15">
          <a:extLst>
            <a:ext uri="{FF2B5EF4-FFF2-40B4-BE49-F238E27FC236}">
              <a16:creationId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5" name="Text Box 15">
          <a:extLst>
            <a:ext uri="{FF2B5EF4-FFF2-40B4-BE49-F238E27FC236}">
              <a16:creationId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6" name="Text Box 15">
          <a:extLst>
            <a:ext uri="{FF2B5EF4-FFF2-40B4-BE49-F238E27FC236}">
              <a16:creationId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7" name="Text Box 15">
          <a:extLst>
            <a:ext uri="{FF2B5EF4-FFF2-40B4-BE49-F238E27FC236}">
              <a16:creationId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8" name="Text Box 15">
          <a:extLst>
            <a:ext uri="{FF2B5EF4-FFF2-40B4-BE49-F238E27FC236}">
              <a16:creationId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9" name="Text Box 15">
          <a:extLst>
            <a:ext uri="{FF2B5EF4-FFF2-40B4-BE49-F238E27FC236}">
              <a16:creationId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0" name="Text Box 15">
          <a:extLst>
            <a:ext uri="{FF2B5EF4-FFF2-40B4-BE49-F238E27FC236}">
              <a16:creationId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1" name="Text Box 15">
          <a:extLst>
            <a:ext uri="{FF2B5EF4-FFF2-40B4-BE49-F238E27FC236}">
              <a16:creationId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2" name="Text Box 15">
          <a:extLst>
            <a:ext uri="{FF2B5EF4-FFF2-40B4-BE49-F238E27FC236}">
              <a16:creationId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3" name="Text Box 15">
          <a:extLst>
            <a:ext uri="{FF2B5EF4-FFF2-40B4-BE49-F238E27FC236}">
              <a16:creationId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4" name="Text Box 15">
          <a:extLst>
            <a:ext uri="{FF2B5EF4-FFF2-40B4-BE49-F238E27FC236}">
              <a16:creationId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6" name="Text Box 16">
          <a:extLst>
            <a:ext uri="{FF2B5EF4-FFF2-40B4-BE49-F238E27FC236}">
              <a16:creationId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7" name="Text Box 17">
          <a:extLst>
            <a:ext uri="{FF2B5EF4-FFF2-40B4-BE49-F238E27FC236}">
              <a16:creationId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8" name="Text Box 18">
          <a:extLst>
            <a:ext uri="{FF2B5EF4-FFF2-40B4-BE49-F238E27FC236}">
              <a16:creationId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9" name="Text Box 19">
          <a:extLst>
            <a:ext uri="{FF2B5EF4-FFF2-40B4-BE49-F238E27FC236}">
              <a16:creationId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1" name="Text Box 15">
          <a:extLst>
            <a:ext uri="{FF2B5EF4-FFF2-40B4-BE49-F238E27FC236}">
              <a16:creationId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2" name="Text Box 15">
          <a:extLst>
            <a:ext uri="{FF2B5EF4-FFF2-40B4-BE49-F238E27FC236}">
              <a16:creationId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3" name="Text Box 15">
          <a:extLst>
            <a:ext uri="{FF2B5EF4-FFF2-40B4-BE49-F238E27FC236}">
              <a16:creationId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4" name="Text Box 15">
          <a:extLst>
            <a:ext uri="{FF2B5EF4-FFF2-40B4-BE49-F238E27FC236}">
              <a16:creationId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5" name="Text Box 15">
          <a:extLst>
            <a:ext uri="{FF2B5EF4-FFF2-40B4-BE49-F238E27FC236}">
              <a16:creationId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6" name="Text Box 15">
          <a:extLst>
            <a:ext uri="{FF2B5EF4-FFF2-40B4-BE49-F238E27FC236}">
              <a16:creationId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7" name="Text Box 15">
          <a:extLst>
            <a:ext uri="{FF2B5EF4-FFF2-40B4-BE49-F238E27FC236}">
              <a16:creationId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8" name="Text Box 15">
          <a:extLst>
            <a:ext uri="{FF2B5EF4-FFF2-40B4-BE49-F238E27FC236}">
              <a16:creationId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9" name="Text Box 15">
          <a:extLst>
            <a:ext uri="{FF2B5EF4-FFF2-40B4-BE49-F238E27FC236}">
              <a16:creationId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0" name="Text Box 15">
          <a:extLst>
            <a:ext uri="{FF2B5EF4-FFF2-40B4-BE49-F238E27FC236}">
              <a16:creationId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1" name="Text Box 15">
          <a:extLst>
            <a:ext uri="{FF2B5EF4-FFF2-40B4-BE49-F238E27FC236}">
              <a16:creationId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2" name="Text Box 15">
          <a:extLst>
            <a:ext uri="{FF2B5EF4-FFF2-40B4-BE49-F238E27FC236}">
              <a16:creationId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3" name="Text Box 15">
          <a:extLst>
            <a:ext uri="{FF2B5EF4-FFF2-40B4-BE49-F238E27FC236}">
              <a16:creationId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4" name="Text Box 15">
          <a:extLst>
            <a:ext uri="{FF2B5EF4-FFF2-40B4-BE49-F238E27FC236}">
              <a16:creationId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5" name="Text Box 16">
          <a:extLst>
            <a:ext uri="{FF2B5EF4-FFF2-40B4-BE49-F238E27FC236}">
              <a16:creationId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6" name="Text Box 17">
          <a:extLst>
            <a:ext uri="{FF2B5EF4-FFF2-40B4-BE49-F238E27FC236}">
              <a16:creationId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7" name="Text Box 18">
          <a:extLst>
            <a:ext uri="{FF2B5EF4-FFF2-40B4-BE49-F238E27FC236}">
              <a16:creationId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8" name="Text Box 19">
          <a:extLst>
            <a:ext uri="{FF2B5EF4-FFF2-40B4-BE49-F238E27FC236}">
              <a16:creationId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9" name="Text Box 15">
          <a:extLst>
            <a:ext uri="{FF2B5EF4-FFF2-40B4-BE49-F238E27FC236}">
              <a16:creationId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0" name="Text Box 16">
          <a:extLst>
            <a:ext uri="{FF2B5EF4-FFF2-40B4-BE49-F238E27FC236}">
              <a16:creationId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1" name="Text Box 17">
          <a:extLst>
            <a:ext uri="{FF2B5EF4-FFF2-40B4-BE49-F238E27FC236}">
              <a16:creationId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2" name="Text Box 18">
          <a:extLst>
            <a:ext uri="{FF2B5EF4-FFF2-40B4-BE49-F238E27FC236}">
              <a16:creationId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3" name="Text Box 19">
          <a:extLst>
            <a:ext uri="{FF2B5EF4-FFF2-40B4-BE49-F238E27FC236}">
              <a16:creationId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4" name="Text Box 15">
          <a:extLst>
            <a:ext uri="{FF2B5EF4-FFF2-40B4-BE49-F238E27FC236}">
              <a16:creationId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5" name="Text Box 15">
          <a:extLst>
            <a:ext uri="{FF2B5EF4-FFF2-40B4-BE49-F238E27FC236}">
              <a16:creationId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6" name="Text Box 15">
          <a:extLst>
            <a:ext uri="{FF2B5EF4-FFF2-40B4-BE49-F238E27FC236}">
              <a16:creationId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7" name="Text Box 15">
          <a:extLst>
            <a:ext uri="{FF2B5EF4-FFF2-40B4-BE49-F238E27FC236}">
              <a16:creationId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8" name="Text Box 15">
          <a:extLst>
            <a:ext uri="{FF2B5EF4-FFF2-40B4-BE49-F238E27FC236}">
              <a16:creationId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9" name="Text Box 15">
          <a:extLst>
            <a:ext uri="{FF2B5EF4-FFF2-40B4-BE49-F238E27FC236}">
              <a16:creationId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0" name="Text Box 15">
          <a:extLst>
            <a:ext uri="{FF2B5EF4-FFF2-40B4-BE49-F238E27FC236}">
              <a16:creationId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1" name="Text Box 15">
          <a:extLst>
            <a:ext uri="{FF2B5EF4-FFF2-40B4-BE49-F238E27FC236}">
              <a16:creationId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2" name="Text Box 15">
          <a:extLst>
            <a:ext uri="{FF2B5EF4-FFF2-40B4-BE49-F238E27FC236}">
              <a16:creationId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3" name="Text Box 15">
          <a:extLst>
            <a:ext uri="{FF2B5EF4-FFF2-40B4-BE49-F238E27FC236}">
              <a16:creationId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4" name="Text Box 15">
          <a:extLst>
            <a:ext uri="{FF2B5EF4-FFF2-40B4-BE49-F238E27FC236}">
              <a16:creationId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5" name="Text Box 15">
          <a:extLst>
            <a:ext uri="{FF2B5EF4-FFF2-40B4-BE49-F238E27FC236}">
              <a16:creationId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6" name="Text Box 15">
          <a:extLst>
            <a:ext uri="{FF2B5EF4-FFF2-40B4-BE49-F238E27FC236}">
              <a16:creationId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7" name="Text Box 15">
          <a:extLst>
            <a:ext uri="{FF2B5EF4-FFF2-40B4-BE49-F238E27FC236}">
              <a16:creationId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8" name="Text Box 15">
          <a:extLst>
            <a:ext uri="{FF2B5EF4-FFF2-40B4-BE49-F238E27FC236}">
              <a16:creationId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9" name="Text Box 15">
          <a:extLst>
            <a:ext uri="{FF2B5EF4-FFF2-40B4-BE49-F238E27FC236}">
              <a16:creationId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0" name="Text Box 15">
          <a:extLst>
            <a:ext uri="{FF2B5EF4-FFF2-40B4-BE49-F238E27FC236}">
              <a16:creationId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1" name="Text Box 15">
          <a:extLst>
            <a:ext uri="{FF2B5EF4-FFF2-40B4-BE49-F238E27FC236}">
              <a16:creationId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2" name="Text Box 15">
          <a:extLst>
            <a:ext uri="{FF2B5EF4-FFF2-40B4-BE49-F238E27FC236}">
              <a16:creationId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3" name="Text Box 15">
          <a:extLst>
            <a:ext uri="{FF2B5EF4-FFF2-40B4-BE49-F238E27FC236}">
              <a16:creationId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4" name="Text Box 15">
          <a:extLst>
            <a:ext uri="{FF2B5EF4-FFF2-40B4-BE49-F238E27FC236}">
              <a16:creationId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5" name="Text Box 15">
          <a:extLst>
            <a:ext uri="{FF2B5EF4-FFF2-40B4-BE49-F238E27FC236}">
              <a16:creationId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6" name="Text Box 15">
          <a:extLst>
            <a:ext uri="{FF2B5EF4-FFF2-40B4-BE49-F238E27FC236}">
              <a16:creationId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7" name="Text Box 15">
          <a:extLst>
            <a:ext uri="{FF2B5EF4-FFF2-40B4-BE49-F238E27FC236}">
              <a16:creationId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8" name="Text Box 15">
          <a:extLst>
            <a:ext uri="{FF2B5EF4-FFF2-40B4-BE49-F238E27FC236}">
              <a16:creationId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9" name="Text Box 15">
          <a:extLst>
            <a:ext uri="{FF2B5EF4-FFF2-40B4-BE49-F238E27FC236}">
              <a16:creationId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0" name="Text Box 15">
          <a:extLst>
            <a:ext uri="{FF2B5EF4-FFF2-40B4-BE49-F238E27FC236}">
              <a16:creationId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1" name="Text Box 15">
          <a:extLst>
            <a:ext uri="{FF2B5EF4-FFF2-40B4-BE49-F238E27FC236}">
              <a16:creationId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2" name="Text Box 15">
          <a:extLst>
            <a:ext uri="{FF2B5EF4-FFF2-40B4-BE49-F238E27FC236}">
              <a16:creationId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3" name="Text Box 15">
          <a:extLst>
            <a:ext uri="{FF2B5EF4-FFF2-40B4-BE49-F238E27FC236}">
              <a16:creationId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4" name="Text Box 15">
          <a:extLst>
            <a:ext uri="{FF2B5EF4-FFF2-40B4-BE49-F238E27FC236}">
              <a16:creationId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5" name="Text Box 15">
          <a:extLst>
            <a:ext uri="{FF2B5EF4-FFF2-40B4-BE49-F238E27FC236}">
              <a16:creationId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6" name="Text Box 15">
          <a:extLst>
            <a:ext uri="{FF2B5EF4-FFF2-40B4-BE49-F238E27FC236}">
              <a16:creationId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7" name="Text Box 15">
          <a:extLst>
            <a:ext uri="{FF2B5EF4-FFF2-40B4-BE49-F238E27FC236}">
              <a16:creationId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8" name="Text Box 15">
          <a:extLst>
            <a:ext uri="{FF2B5EF4-FFF2-40B4-BE49-F238E27FC236}">
              <a16:creationId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9" name="Text Box 15">
          <a:extLst>
            <a:ext uri="{FF2B5EF4-FFF2-40B4-BE49-F238E27FC236}">
              <a16:creationId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0" name="Text Box 15">
          <a:extLst>
            <a:ext uri="{FF2B5EF4-FFF2-40B4-BE49-F238E27FC236}">
              <a16:creationId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1" name="Text Box 15">
          <a:extLst>
            <a:ext uri="{FF2B5EF4-FFF2-40B4-BE49-F238E27FC236}">
              <a16:creationId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2" name="Text Box 15">
          <a:extLst>
            <a:ext uri="{FF2B5EF4-FFF2-40B4-BE49-F238E27FC236}">
              <a16:creationId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3" name="Text Box 15">
          <a:extLst>
            <a:ext uri="{FF2B5EF4-FFF2-40B4-BE49-F238E27FC236}">
              <a16:creationId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4" name="Text Box 15">
          <a:extLst>
            <a:ext uri="{FF2B5EF4-FFF2-40B4-BE49-F238E27FC236}">
              <a16:creationId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5" name="Text Box 15">
          <a:extLst>
            <a:ext uri="{FF2B5EF4-FFF2-40B4-BE49-F238E27FC236}">
              <a16:creationId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6" name="Text Box 15">
          <a:extLst>
            <a:ext uri="{FF2B5EF4-FFF2-40B4-BE49-F238E27FC236}">
              <a16:creationId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7" name="Text Box 15">
          <a:extLst>
            <a:ext uri="{FF2B5EF4-FFF2-40B4-BE49-F238E27FC236}">
              <a16:creationId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8" name="Text Box 15">
          <a:extLst>
            <a:ext uri="{FF2B5EF4-FFF2-40B4-BE49-F238E27FC236}">
              <a16:creationId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9" name="Text Box 15">
          <a:extLst>
            <a:ext uri="{FF2B5EF4-FFF2-40B4-BE49-F238E27FC236}">
              <a16:creationId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0" name="Text Box 15">
          <a:extLst>
            <a:ext uri="{FF2B5EF4-FFF2-40B4-BE49-F238E27FC236}">
              <a16:creationId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1" name="Text Box 15">
          <a:extLst>
            <a:ext uri="{FF2B5EF4-FFF2-40B4-BE49-F238E27FC236}">
              <a16:creationId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2" name="Text Box 15">
          <a:extLst>
            <a:ext uri="{FF2B5EF4-FFF2-40B4-BE49-F238E27FC236}">
              <a16:creationId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3" name="Text Box 15">
          <a:extLst>
            <a:ext uri="{FF2B5EF4-FFF2-40B4-BE49-F238E27FC236}">
              <a16:creationId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4" name="Text Box 15">
          <a:extLst>
            <a:ext uri="{FF2B5EF4-FFF2-40B4-BE49-F238E27FC236}">
              <a16:creationId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5" name="Text Box 15">
          <a:extLst>
            <a:ext uri="{FF2B5EF4-FFF2-40B4-BE49-F238E27FC236}">
              <a16:creationId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6" name="Text Box 15">
          <a:extLst>
            <a:ext uri="{FF2B5EF4-FFF2-40B4-BE49-F238E27FC236}">
              <a16:creationId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7" name="Text Box 15">
          <a:extLst>
            <a:ext uri="{FF2B5EF4-FFF2-40B4-BE49-F238E27FC236}">
              <a16:creationId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8" name="Text Box 15">
          <a:extLst>
            <a:ext uri="{FF2B5EF4-FFF2-40B4-BE49-F238E27FC236}">
              <a16:creationId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9" name="Text Box 15">
          <a:extLst>
            <a:ext uri="{FF2B5EF4-FFF2-40B4-BE49-F238E27FC236}">
              <a16:creationId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0" name="Text Box 15">
          <a:extLst>
            <a:ext uri="{FF2B5EF4-FFF2-40B4-BE49-F238E27FC236}">
              <a16:creationId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1" name="Text Box 15">
          <a:extLst>
            <a:ext uri="{FF2B5EF4-FFF2-40B4-BE49-F238E27FC236}">
              <a16:creationId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2" name="Text Box 15">
          <a:extLst>
            <a:ext uri="{FF2B5EF4-FFF2-40B4-BE49-F238E27FC236}">
              <a16:creationId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3" name="Text Box 15">
          <a:extLst>
            <a:ext uri="{FF2B5EF4-FFF2-40B4-BE49-F238E27FC236}">
              <a16:creationId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4" name="Text Box 15">
          <a:extLst>
            <a:ext uri="{FF2B5EF4-FFF2-40B4-BE49-F238E27FC236}">
              <a16:creationId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5" name="Text Box 15">
          <a:extLst>
            <a:ext uri="{FF2B5EF4-FFF2-40B4-BE49-F238E27FC236}">
              <a16:creationId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6" name="Text Box 15">
          <a:extLst>
            <a:ext uri="{FF2B5EF4-FFF2-40B4-BE49-F238E27FC236}">
              <a16:creationId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7" name="Text Box 15">
          <a:extLst>
            <a:ext uri="{FF2B5EF4-FFF2-40B4-BE49-F238E27FC236}">
              <a16:creationId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8" name="Text Box 15">
          <a:extLst>
            <a:ext uri="{FF2B5EF4-FFF2-40B4-BE49-F238E27FC236}">
              <a16:creationId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9" name="Text Box 15">
          <a:extLst>
            <a:ext uri="{FF2B5EF4-FFF2-40B4-BE49-F238E27FC236}">
              <a16:creationId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0" name="Text Box 15">
          <a:extLst>
            <a:ext uri="{FF2B5EF4-FFF2-40B4-BE49-F238E27FC236}">
              <a16:creationId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1" name="Text Box 15">
          <a:extLst>
            <a:ext uri="{FF2B5EF4-FFF2-40B4-BE49-F238E27FC236}">
              <a16:creationId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2" name="Text Box 15">
          <a:extLst>
            <a:ext uri="{FF2B5EF4-FFF2-40B4-BE49-F238E27FC236}">
              <a16:creationId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3" name="Text Box 15">
          <a:extLst>
            <a:ext uri="{FF2B5EF4-FFF2-40B4-BE49-F238E27FC236}">
              <a16:creationId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4" name="Text Box 15">
          <a:extLst>
            <a:ext uri="{FF2B5EF4-FFF2-40B4-BE49-F238E27FC236}">
              <a16:creationId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5" name="Text Box 15">
          <a:extLst>
            <a:ext uri="{FF2B5EF4-FFF2-40B4-BE49-F238E27FC236}">
              <a16:creationId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6" name="Text Box 15">
          <a:extLst>
            <a:ext uri="{FF2B5EF4-FFF2-40B4-BE49-F238E27FC236}">
              <a16:creationId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7" name="Text Box 15">
          <a:extLst>
            <a:ext uri="{FF2B5EF4-FFF2-40B4-BE49-F238E27FC236}">
              <a16:creationId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8" name="Text Box 15">
          <a:extLst>
            <a:ext uri="{FF2B5EF4-FFF2-40B4-BE49-F238E27FC236}">
              <a16:creationId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9" name="Text Box 15">
          <a:extLst>
            <a:ext uri="{FF2B5EF4-FFF2-40B4-BE49-F238E27FC236}">
              <a16:creationId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0" name="Text Box 15">
          <a:extLst>
            <a:ext uri="{FF2B5EF4-FFF2-40B4-BE49-F238E27FC236}">
              <a16:creationId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1" name="Text Box 15">
          <a:extLst>
            <a:ext uri="{FF2B5EF4-FFF2-40B4-BE49-F238E27FC236}">
              <a16:creationId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2" name="Text Box 15">
          <a:extLst>
            <a:ext uri="{FF2B5EF4-FFF2-40B4-BE49-F238E27FC236}">
              <a16:creationId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3" name="Text Box 15">
          <a:extLst>
            <a:ext uri="{FF2B5EF4-FFF2-40B4-BE49-F238E27FC236}">
              <a16:creationId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4" name="Text Box 15">
          <a:extLst>
            <a:ext uri="{FF2B5EF4-FFF2-40B4-BE49-F238E27FC236}">
              <a16:creationId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5" name="Text Box 15">
          <a:extLst>
            <a:ext uri="{FF2B5EF4-FFF2-40B4-BE49-F238E27FC236}">
              <a16:creationId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6" name="Text Box 15">
          <a:extLst>
            <a:ext uri="{FF2B5EF4-FFF2-40B4-BE49-F238E27FC236}">
              <a16:creationId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7" name="Text Box 15">
          <a:extLst>
            <a:ext uri="{FF2B5EF4-FFF2-40B4-BE49-F238E27FC236}">
              <a16:creationId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8" name="Text Box 15">
          <a:extLst>
            <a:ext uri="{FF2B5EF4-FFF2-40B4-BE49-F238E27FC236}">
              <a16:creationId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9" name="Text Box 15">
          <a:extLst>
            <a:ext uri="{FF2B5EF4-FFF2-40B4-BE49-F238E27FC236}">
              <a16:creationId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0" name="Text Box 15">
          <a:extLst>
            <a:ext uri="{FF2B5EF4-FFF2-40B4-BE49-F238E27FC236}">
              <a16:creationId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1" name="Text Box 15">
          <a:extLst>
            <a:ext uri="{FF2B5EF4-FFF2-40B4-BE49-F238E27FC236}">
              <a16:creationId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2" name="Text Box 15">
          <a:extLst>
            <a:ext uri="{FF2B5EF4-FFF2-40B4-BE49-F238E27FC236}">
              <a16:creationId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3" name="Text Box 15">
          <a:extLst>
            <a:ext uri="{FF2B5EF4-FFF2-40B4-BE49-F238E27FC236}">
              <a16:creationId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4" name="Text Box 15">
          <a:extLst>
            <a:ext uri="{FF2B5EF4-FFF2-40B4-BE49-F238E27FC236}">
              <a16:creationId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5" name="Text Box 15">
          <a:extLst>
            <a:ext uri="{FF2B5EF4-FFF2-40B4-BE49-F238E27FC236}">
              <a16:creationId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6" name="Text Box 15">
          <a:extLst>
            <a:ext uri="{FF2B5EF4-FFF2-40B4-BE49-F238E27FC236}">
              <a16:creationId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7" name="Text Box 15">
          <a:extLst>
            <a:ext uri="{FF2B5EF4-FFF2-40B4-BE49-F238E27FC236}">
              <a16:creationId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8" name="Text Box 15">
          <a:extLst>
            <a:ext uri="{FF2B5EF4-FFF2-40B4-BE49-F238E27FC236}">
              <a16:creationId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9" name="Text Box 15">
          <a:extLst>
            <a:ext uri="{FF2B5EF4-FFF2-40B4-BE49-F238E27FC236}">
              <a16:creationId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0" name="Text Box 15">
          <a:extLst>
            <a:ext uri="{FF2B5EF4-FFF2-40B4-BE49-F238E27FC236}">
              <a16:creationId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1" name="Text Box 15">
          <a:extLst>
            <a:ext uri="{FF2B5EF4-FFF2-40B4-BE49-F238E27FC236}">
              <a16:creationId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2" name="Text Box 15">
          <a:extLst>
            <a:ext uri="{FF2B5EF4-FFF2-40B4-BE49-F238E27FC236}">
              <a16:creationId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3" name="Text Box 15">
          <a:extLst>
            <a:ext uri="{FF2B5EF4-FFF2-40B4-BE49-F238E27FC236}">
              <a16:creationId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4" name="Text Box 15">
          <a:extLst>
            <a:ext uri="{FF2B5EF4-FFF2-40B4-BE49-F238E27FC236}">
              <a16:creationId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5" name="Text Box 15">
          <a:extLst>
            <a:ext uri="{FF2B5EF4-FFF2-40B4-BE49-F238E27FC236}">
              <a16:creationId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6" name="Text Box 15">
          <a:extLst>
            <a:ext uri="{FF2B5EF4-FFF2-40B4-BE49-F238E27FC236}">
              <a16:creationId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7" name="Text Box 15">
          <a:extLst>
            <a:ext uri="{FF2B5EF4-FFF2-40B4-BE49-F238E27FC236}">
              <a16:creationId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8" name="Text Box 15">
          <a:extLst>
            <a:ext uri="{FF2B5EF4-FFF2-40B4-BE49-F238E27FC236}">
              <a16:creationId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9" name="Text Box 15">
          <a:extLst>
            <a:ext uri="{FF2B5EF4-FFF2-40B4-BE49-F238E27FC236}">
              <a16:creationId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0" name="Text Box 15">
          <a:extLst>
            <a:ext uri="{FF2B5EF4-FFF2-40B4-BE49-F238E27FC236}">
              <a16:creationId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1" name="Text Box 15">
          <a:extLst>
            <a:ext uri="{FF2B5EF4-FFF2-40B4-BE49-F238E27FC236}">
              <a16:creationId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2" name="Text Box 15">
          <a:extLst>
            <a:ext uri="{FF2B5EF4-FFF2-40B4-BE49-F238E27FC236}">
              <a16:creationId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3" name="Text Box 15">
          <a:extLst>
            <a:ext uri="{FF2B5EF4-FFF2-40B4-BE49-F238E27FC236}">
              <a16:creationId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4" name="Text Box 15">
          <a:extLst>
            <a:ext uri="{FF2B5EF4-FFF2-40B4-BE49-F238E27FC236}">
              <a16:creationId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5" name="Text Box 15">
          <a:extLst>
            <a:ext uri="{FF2B5EF4-FFF2-40B4-BE49-F238E27FC236}">
              <a16:creationId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6" name="Text Box 15">
          <a:extLst>
            <a:ext uri="{FF2B5EF4-FFF2-40B4-BE49-F238E27FC236}">
              <a16:creationId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7" name="Text Box 15">
          <a:extLst>
            <a:ext uri="{FF2B5EF4-FFF2-40B4-BE49-F238E27FC236}">
              <a16:creationId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8" name="Text Box 15">
          <a:extLst>
            <a:ext uri="{FF2B5EF4-FFF2-40B4-BE49-F238E27FC236}">
              <a16:creationId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9" name="Text Box 15">
          <a:extLst>
            <a:ext uri="{FF2B5EF4-FFF2-40B4-BE49-F238E27FC236}">
              <a16:creationId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0" name="Text Box 15">
          <a:extLst>
            <a:ext uri="{FF2B5EF4-FFF2-40B4-BE49-F238E27FC236}">
              <a16:creationId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1" name="Text Box 15">
          <a:extLst>
            <a:ext uri="{FF2B5EF4-FFF2-40B4-BE49-F238E27FC236}">
              <a16:creationId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2" name="Text Box 15">
          <a:extLst>
            <a:ext uri="{FF2B5EF4-FFF2-40B4-BE49-F238E27FC236}">
              <a16:creationId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3" name="Text Box 15">
          <a:extLst>
            <a:ext uri="{FF2B5EF4-FFF2-40B4-BE49-F238E27FC236}">
              <a16:creationId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4" name="Text Box 15">
          <a:extLst>
            <a:ext uri="{FF2B5EF4-FFF2-40B4-BE49-F238E27FC236}">
              <a16:creationId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5" name="Text Box 15">
          <a:extLst>
            <a:ext uri="{FF2B5EF4-FFF2-40B4-BE49-F238E27FC236}">
              <a16:creationId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6" name="Text Box 15">
          <a:extLst>
            <a:ext uri="{FF2B5EF4-FFF2-40B4-BE49-F238E27FC236}">
              <a16:creationId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7" name="Text Box 15">
          <a:extLst>
            <a:ext uri="{FF2B5EF4-FFF2-40B4-BE49-F238E27FC236}">
              <a16:creationId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8" name="Text Box 15">
          <a:extLst>
            <a:ext uri="{FF2B5EF4-FFF2-40B4-BE49-F238E27FC236}">
              <a16:creationId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9" name="Text Box 15">
          <a:extLst>
            <a:ext uri="{FF2B5EF4-FFF2-40B4-BE49-F238E27FC236}">
              <a16:creationId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0" name="Text Box 15">
          <a:extLst>
            <a:ext uri="{FF2B5EF4-FFF2-40B4-BE49-F238E27FC236}">
              <a16:creationId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1" name="Text Box 15">
          <a:extLst>
            <a:ext uri="{FF2B5EF4-FFF2-40B4-BE49-F238E27FC236}">
              <a16:creationId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2" name="Text Box 15">
          <a:extLst>
            <a:ext uri="{FF2B5EF4-FFF2-40B4-BE49-F238E27FC236}">
              <a16:creationId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3" name="Text Box 15">
          <a:extLst>
            <a:ext uri="{FF2B5EF4-FFF2-40B4-BE49-F238E27FC236}">
              <a16:creationId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4" name="Text Box 15">
          <a:extLst>
            <a:ext uri="{FF2B5EF4-FFF2-40B4-BE49-F238E27FC236}">
              <a16:creationId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5" name="Text Box 15">
          <a:extLst>
            <a:ext uri="{FF2B5EF4-FFF2-40B4-BE49-F238E27FC236}">
              <a16:creationId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6" name="Text Box 15">
          <a:extLst>
            <a:ext uri="{FF2B5EF4-FFF2-40B4-BE49-F238E27FC236}">
              <a16:creationId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7" name="Text Box 15">
          <a:extLst>
            <a:ext uri="{FF2B5EF4-FFF2-40B4-BE49-F238E27FC236}">
              <a16:creationId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8" name="Text Box 15">
          <a:extLst>
            <a:ext uri="{FF2B5EF4-FFF2-40B4-BE49-F238E27FC236}">
              <a16:creationId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9" name="Text Box 15">
          <a:extLst>
            <a:ext uri="{FF2B5EF4-FFF2-40B4-BE49-F238E27FC236}">
              <a16:creationId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0" name="Text Box 15">
          <a:extLst>
            <a:ext uri="{FF2B5EF4-FFF2-40B4-BE49-F238E27FC236}">
              <a16:creationId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1" name="Text Box 15">
          <a:extLst>
            <a:ext uri="{FF2B5EF4-FFF2-40B4-BE49-F238E27FC236}">
              <a16:creationId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2" name="Text Box 15">
          <a:extLst>
            <a:ext uri="{FF2B5EF4-FFF2-40B4-BE49-F238E27FC236}">
              <a16:creationId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3" name="Text Box 15">
          <a:extLst>
            <a:ext uri="{FF2B5EF4-FFF2-40B4-BE49-F238E27FC236}">
              <a16:creationId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4" name="Text Box 15">
          <a:extLst>
            <a:ext uri="{FF2B5EF4-FFF2-40B4-BE49-F238E27FC236}">
              <a16:creationId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5" name="Text Box 15">
          <a:extLst>
            <a:ext uri="{FF2B5EF4-FFF2-40B4-BE49-F238E27FC236}">
              <a16:creationId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6" name="Text Box 15">
          <a:extLst>
            <a:ext uri="{FF2B5EF4-FFF2-40B4-BE49-F238E27FC236}">
              <a16:creationId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7" name="Text Box 15">
          <a:extLst>
            <a:ext uri="{FF2B5EF4-FFF2-40B4-BE49-F238E27FC236}">
              <a16:creationId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8" name="Text Box 15">
          <a:extLst>
            <a:ext uri="{FF2B5EF4-FFF2-40B4-BE49-F238E27FC236}">
              <a16:creationId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9" name="Text Box 15">
          <a:extLst>
            <a:ext uri="{FF2B5EF4-FFF2-40B4-BE49-F238E27FC236}">
              <a16:creationId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0" name="Text Box 15">
          <a:extLst>
            <a:ext uri="{FF2B5EF4-FFF2-40B4-BE49-F238E27FC236}">
              <a16:creationId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1" name="Text Box 15">
          <a:extLst>
            <a:ext uri="{FF2B5EF4-FFF2-40B4-BE49-F238E27FC236}">
              <a16:creationId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2" name="Text Box 15">
          <a:extLst>
            <a:ext uri="{FF2B5EF4-FFF2-40B4-BE49-F238E27FC236}">
              <a16:creationId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3" name="Text Box 15">
          <a:extLst>
            <a:ext uri="{FF2B5EF4-FFF2-40B4-BE49-F238E27FC236}">
              <a16:creationId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4" name="Text Box 15">
          <a:extLst>
            <a:ext uri="{FF2B5EF4-FFF2-40B4-BE49-F238E27FC236}">
              <a16:creationId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5" name="Text Box 15">
          <a:extLst>
            <a:ext uri="{FF2B5EF4-FFF2-40B4-BE49-F238E27FC236}">
              <a16:creationId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6" name="Text Box 15">
          <a:extLst>
            <a:ext uri="{FF2B5EF4-FFF2-40B4-BE49-F238E27FC236}">
              <a16:creationId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7" name="Text Box 15">
          <a:extLst>
            <a:ext uri="{FF2B5EF4-FFF2-40B4-BE49-F238E27FC236}">
              <a16:creationId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8" name="Text Box 15">
          <a:extLst>
            <a:ext uri="{FF2B5EF4-FFF2-40B4-BE49-F238E27FC236}">
              <a16:creationId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9" name="Text Box 15">
          <a:extLst>
            <a:ext uri="{FF2B5EF4-FFF2-40B4-BE49-F238E27FC236}">
              <a16:creationId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0" name="Text Box 15">
          <a:extLst>
            <a:ext uri="{FF2B5EF4-FFF2-40B4-BE49-F238E27FC236}">
              <a16:creationId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1" name="Text Box 15">
          <a:extLst>
            <a:ext uri="{FF2B5EF4-FFF2-40B4-BE49-F238E27FC236}">
              <a16:creationId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2" name="Text Box 15">
          <a:extLst>
            <a:ext uri="{FF2B5EF4-FFF2-40B4-BE49-F238E27FC236}">
              <a16:creationId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3" name="Text Box 15">
          <a:extLst>
            <a:ext uri="{FF2B5EF4-FFF2-40B4-BE49-F238E27FC236}">
              <a16:creationId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4" name="Text Box 15">
          <a:extLst>
            <a:ext uri="{FF2B5EF4-FFF2-40B4-BE49-F238E27FC236}">
              <a16:creationId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5" name="Text Box 15">
          <a:extLst>
            <a:ext uri="{FF2B5EF4-FFF2-40B4-BE49-F238E27FC236}">
              <a16:creationId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6" name="Text Box 15">
          <a:extLst>
            <a:ext uri="{FF2B5EF4-FFF2-40B4-BE49-F238E27FC236}">
              <a16:creationId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7" name="Text Box 15">
          <a:extLst>
            <a:ext uri="{FF2B5EF4-FFF2-40B4-BE49-F238E27FC236}">
              <a16:creationId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8" name="Text Box 15">
          <a:extLst>
            <a:ext uri="{FF2B5EF4-FFF2-40B4-BE49-F238E27FC236}">
              <a16:creationId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9" name="Text Box 15">
          <a:extLst>
            <a:ext uri="{FF2B5EF4-FFF2-40B4-BE49-F238E27FC236}">
              <a16:creationId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0" name="Text Box 15">
          <a:extLst>
            <a:ext uri="{FF2B5EF4-FFF2-40B4-BE49-F238E27FC236}">
              <a16:creationId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1" name="Text Box 15">
          <a:extLst>
            <a:ext uri="{FF2B5EF4-FFF2-40B4-BE49-F238E27FC236}">
              <a16:creationId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2" name="Text Box 15">
          <a:extLst>
            <a:ext uri="{FF2B5EF4-FFF2-40B4-BE49-F238E27FC236}">
              <a16:creationId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3" name="Text Box 15">
          <a:extLst>
            <a:ext uri="{FF2B5EF4-FFF2-40B4-BE49-F238E27FC236}">
              <a16:creationId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4" name="Text Box 15">
          <a:extLst>
            <a:ext uri="{FF2B5EF4-FFF2-40B4-BE49-F238E27FC236}">
              <a16:creationId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5" name="Text Box 15">
          <a:extLst>
            <a:ext uri="{FF2B5EF4-FFF2-40B4-BE49-F238E27FC236}">
              <a16:creationId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6" name="Text Box 15">
          <a:extLst>
            <a:ext uri="{FF2B5EF4-FFF2-40B4-BE49-F238E27FC236}">
              <a16:creationId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7" name="Text Box 15">
          <a:extLst>
            <a:ext uri="{FF2B5EF4-FFF2-40B4-BE49-F238E27FC236}">
              <a16:creationId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8" name="Text Box 15">
          <a:extLst>
            <a:ext uri="{FF2B5EF4-FFF2-40B4-BE49-F238E27FC236}">
              <a16:creationId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9" name="Text Box 15">
          <a:extLst>
            <a:ext uri="{FF2B5EF4-FFF2-40B4-BE49-F238E27FC236}">
              <a16:creationId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0" name="Text Box 15">
          <a:extLst>
            <a:ext uri="{FF2B5EF4-FFF2-40B4-BE49-F238E27FC236}">
              <a16:creationId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1" name="Text Box 15">
          <a:extLst>
            <a:ext uri="{FF2B5EF4-FFF2-40B4-BE49-F238E27FC236}">
              <a16:creationId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2" name="Text Box 15">
          <a:extLst>
            <a:ext uri="{FF2B5EF4-FFF2-40B4-BE49-F238E27FC236}">
              <a16:creationId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3" name="Text Box 15">
          <a:extLst>
            <a:ext uri="{FF2B5EF4-FFF2-40B4-BE49-F238E27FC236}">
              <a16:creationId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4" name="Text Box 15">
          <a:extLst>
            <a:ext uri="{FF2B5EF4-FFF2-40B4-BE49-F238E27FC236}">
              <a16:creationId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5" name="Text Box 15">
          <a:extLst>
            <a:ext uri="{FF2B5EF4-FFF2-40B4-BE49-F238E27FC236}">
              <a16:creationId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6" name="Text Box 15">
          <a:extLst>
            <a:ext uri="{FF2B5EF4-FFF2-40B4-BE49-F238E27FC236}">
              <a16:creationId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7" name="Text Box 15">
          <a:extLst>
            <a:ext uri="{FF2B5EF4-FFF2-40B4-BE49-F238E27FC236}">
              <a16:creationId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8" name="Text Box 15">
          <a:extLst>
            <a:ext uri="{FF2B5EF4-FFF2-40B4-BE49-F238E27FC236}">
              <a16:creationId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9" name="Text Box 15">
          <a:extLst>
            <a:ext uri="{FF2B5EF4-FFF2-40B4-BE49-F238E27FC236}">
              <a16:creationId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0" name="Text Box 15">
          <a:extLst>
            <a:ext uri="{FF2B5EF4-FFF2-40B4-BE49-F238E27FC236}">
              <a16:creationId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1" name="Text Box 15">
          <a:extLst>
            <a:ext uri="{FF2B5EF4-FFF2-40B4-BE49-F238E27FC236}">
              <a16:creationId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2" name="Text Box 15">
          <a:extLst>
            <a:ext uri="{FF2B5EF4-FFF2-40B4-BE49-F238E27FC236}">
              <a16:creationId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3" name="Text Box 15">
          <a:extLst>
            <a:ext uri="{FF2B5EF4-FFF2-40B4-BE49-F238E27FC236}">
              <a16:creationId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4" name="Text Box 15">
          <a:extLst>
            <a:ext uri="{FF2B5EF4-FFF2-40B4-BE49-F238E27FC236}">
              <a16:creationId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5" name="Text Box 15">
          <a:extLst>
            <a:ext uri="{FF2B5EF4-FFF2-40B4-BE49-F238E27FC236}">
              <a16:creationId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6" name="Text Box 15">
          <a:extLst>
            <a:ext uri="{FF2B5EF4-FFF2-40B4-BE49-F238E27FC236}">
              <a16:creationId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7" name="Text Box 15">
          <a:extLst>
            <a:ext uri="{FF2B5EF4-FFF2-40B4-BE49-F238E27FC236}">
              <a16:creationId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8" name="Text Box 15">
          <a:extLst>
            <a:ext uri="{FF2B5EF4-FFF2-40B4-BE49-F238E27FC236}">
              <a16:creationId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9" name="Text Box 15">
          <a:extLst>
            <a:ext uri="{FF2B5EF4-FFF2-40B4-BE49-F238E27FC236}">
              <a16:creationId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0" name="Text Box 15">
          <a:extLst>
            <a:ext uri="{FF2B5EF4-FFF2-40B4-BE49-F238E27FC236}">
              <a16:creationId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1" name="Text Box 15">
          <a:extLst>
            <a:ext uri="{FF2B5EF4-FFF2-40B4-BE49-F238E27FC236}">
              <a16:creationId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2" name="Text Box 15">
          <a:extLst>
            <a:ext uri="{FF2B5EF4-FFF2-40B4-BE49-F238E27FC236}">
              <a16:creationId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3" name="Text Box 15">
          <a:extLst>
            <a:ext uri="{FF2B5EF4-FFF2-40B4-BE49-F238E27FC236}">
              <a16:creationId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4" name="Text Box 15">
          <a:extLst>
            <a:ext uri="{FF2B5EF4-FFF2-40B4-BE49-F238E27FC236}">
              <a16:creationId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5" name="Text Box 15">
          <a:extLst>
            <a:ext uri="{FF2B5EF4-FFF2-40B4-BE49-F238E27FC236}">
              <a16:creationId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6" name="Text Box 15">
          <a:extLst>
            <a:ext uri="{FF2B5EF4-FFF2-40B4-BE49-F238E27FC236}">
              <a16:creationId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7" name="Text Box 15">
          <a:extLst>
            <a:ext uri="{FF2B5EF4-FFF2-40B4-BE49-F238E27FC236}">
              <a16:creationId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8" name="Text Box 15">
          <a:extLst>
            <a:ext uri="{FF2B5EF4-FFF2-40B4-BE49-F238E27FC236}">
              <a16:creationId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9" name="Text Box 15">
          <a:extLst>
            <a:ext uri="{FF2B5EF4-FFF2-40B4-BE49-F238E27FC236}">
              <a16:creationId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0" name="Text Box 15">
          <a:extLst>
            <a:ext uri="{FF2B5EF4-FFF2-40B4-BE49-F238E27FC236}">
              <a16:creationId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1" name="Text Box 15">
          <a:extLst>
            <a:ext uri="{FF2B5EF4-FFF2-40B4-BE49-F238E27FC236}">
              <a16:creationId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2" name="Text Box 15">
          <a:extLst>
            <a:ext uri="{FF2B5EF4-FFF2-40B4-BE49-F238E27FC236}">
              <a16:creationId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3" name="Text Box 15">
          <a:extLst>
            <a:ext uri="{FF2B5EF4-FFF2-40B4-BE49-F238E27FC236}">
              <a16:creationId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4" name="Text Box 15">
          <a:extLst>
            <a:ext uri="{FF2B5EF4-FFF2-40B4-BE49-F238E27FC236}">
              <a16:creationId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5" name="Text Box 15">
          <a:extLst>
            <a:ext uri="{FF2B5EF4-FFF2-40B4-BE49-F238E27FC236}">
              <a16:creationId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6" name="Text Box 15">
          <a:extLst>
            <a:ext uri="{FF2B5EF4-FFF2-40B4-BE49-F238E27FC236}">
              <a16:creationId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7" name="Text Box 15">
          <a:extLst>
            <a:ext uri="{FF2B5EF4-FFF2-40B4-BE49-F238E27FC236}">
              <a16:creationId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8" name="Text Box 15">
          <a:extLst>
            <a:ext uri="{FF2B5EF4-FFF2-40B4-BE49-F238E27FC236}">
              <a16:creationId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9" name="Text Box 15">
          <a:extLst>
            <a:ext uri="{FF2B5EF4-FFF2-40B4-BE49-F238E27FC236}">
              <a16:creationId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0" name="Text Box 15">
          <a:extLst>
            <a:ext uri="{FF2B5EF4-FFF2-40B4-BE49-F238E27FC236}">
              <a16:creationId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1" name="Text Box 15">
          <a:extLst>
            <a:ext uri="{FF2B5EF4-FFF2-40B4-BE49-F238E27FC236}">
              <a16:creationId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2" name="Text Box 15">
          <a:extLst>
            <a:ext uri="{FF2B5EF4-FFF2-40B4-BE49-F238E27FC236}">
              <a16:creationId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3" name="Text Box 15">
          <a:extLst>
            <a:ext uri="{FF2B5EF4-FFF2-40B4-BE49-F238E27FC236}">
              <a16:creationId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4" name="Text Box 15">
          <a:extLst>
            <a:ext uri="{FF2B5EF4-FFF2-40B4-BE49-F238E27FC236}">
              <a16:creationId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5" name="Text Box 15">
          <a:extLst>
            <a:ext uri="{FF2B5EF4-FFF2-40B4-BE49-F238E27FC236}">
              <a16:creationId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6" name="Text Box 15">
          <a:extLst>
            <a:ext uri="{FF2B5EF4-FFF2-40B4-BE49-F238E27FC236}">
              <a16:creationId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7" name="Text Box 15">
          <a:extLst>
            <a:ext uri="{FF2B5EF4-FFF2-40B4-BE49-F238E27FC236}">
              <a16:creationId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8" name="Text Box 15">
          <a:extLst>
            <a:ext uri="{FF2B5EF4-FFF2-40B4-BE49-F238E27FC236}">
              <a16:creationId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9" name="Text Box 15">
          <a:extLst>
            <a:ext uri="{FF2B5EF4-FFF2-40B4-BE49-F238E27FC236}">
              <a16:creationId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0" name="Text Box 15">
          <a:extLst>
            <a:ext uri="{FF2B5EF4-FFF2-40B4-BE49-F238E27FC236}">
              <a16:creationId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1" name="Text Box 15">
          <a:extLst>
            <a:ext uri="{FF2B5EF4-FFF2-40B4-BE49-F238E27FC236}">
              <a16:creationId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2" name="Text Box 15">
          <a:extLst>
            <a:ext uri="{FF2B5EF4-FFF2-40B4-BE49-F238E27FC236}">
              <a16:creationId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3" name="Text Box 15">
          <a:extLst>
            <a:ext uri="{FF2B5EF4-FFF2-40B4-BE49-F238E27FC236}">
              <a16:creationId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4" name="Text Box 15">
          <a:extLst>
            <a:ext uri="{FF2B5EF4-FFF2-40B4-BE49-F238E27FC236}">
              <a16:creationId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5" name="Text Box 15">
          <a:extLst>
            <a:ext uri="{FF2B5EF4-FFF2-40B4-BE49-F238E27FC236}">
              <a16:creationId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6" name="Text Box 15">
          <a:extLst>
            <a:ext uri="{FF2B5EF4-FFF2-40B4-BE49-F238E27FC236}">
              <a16:creationId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7" name="Text Box 15">
          <a:extLst>
            <a:ext uri="{FF2B5EF4-FFF2-40B4-BE49-F238E27FC236}">
              <a16:creationId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8" name="Text Box 15">
          <a:extLst>
            <a:ext uri="{FF2B5EF4-FFF2-40B4-BE49-F238E27FC236}">
              <a16:creationId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9" name="Text Box 15">
          <a:extLst>
            <a:ext uri="{FF2B5EF4-FFF2-40B4-BE49-F238E27FC236}">
              <a16:creationId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0" name="Text Box 15">
          <a:extLst>
            <a:ext uri="{FF2B5EF4-FFF2-40B4-BE49-F238E27FC236}">
              <a16:creationId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1" name="Text Box 15">
          <a:extLst>
            <a:ext uri="{FF2B5EF4-FFF2-40B4-BE49-F238E27FC236}">
              <a16:creationId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2" name="Text Box 15">
          <a:extLst>
            <a:ext uri="{FF2B5EF4-FFF2-40B4-BE49-F238E27FC236}">
              <a16:creationId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3" name="Text Box 15">
          <a:extLst>
            <a:ext uri="{FF2B5EF4-FFF2-40B4-BE49-F238E27FC236}">
              <a16:creationId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4" name="Text Box 15">
          <a:extLst>
            <a:ext uri="{FF2B5EF4-FFF2-40B4-BE49-F238E27FC236}">
              <a16:creationId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5" name="Text Box 15">
          <a:extLst>
            <a:ext uri="{FF2B5EF4-FFF2-40B4-BE49-F238E27FC236}">
              <a16:creationId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6" name="Text Box 15">
          <a:extLst>
            <a:ext uri="{FF2B5EF4-FFF2-40B4-BE49-F238E27FC236}">
              <a16:creationId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7" name="Text Box 15">
          <a:extLst>
            <a:ext uri="{FF2B5EF4-FFF2-40B4-BE49-F238E27FC236}">
              <a16:creationId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8" name="Text Box 15">
          <a:extLst>
            <a:ext uri="{FF2B5EF4-FFF2-40B4-BE49-F238E27FC236}">
              <a16:creationId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9" name="Text Box 15">
          <a:extLst>
            <a:ext uri="{FF2B5EF4-FFF2-40B4-BE49-F238E27FC236}">
              <a16:creationId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0" name="Text Box 15">
          <a:extLst>
            <a:ext uri="{FF2B5EF4-FFF2-40B4-BE49-F238E27FC236}">
              <a16:creationId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1" name="Text Box 15">
          <a:extLst>
            <a:ext uri="{FF2B5EF4-FFF2-40B4-BE49-F238E27FC236}">
              <a16:creationId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2" name="Text Box 15">
          <a:extLst>
            <a:ext uri="{FF2B5EF4-FFF2-40B4-BE49-F238E27FC236}">
              <a16:creationId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3" name="Text Box 15">
          <a:extLst>
            <a:ext uri="{FF2B5EF4-FFF2-40B4-BE49-F238E27FC236}">
              <a16:creationId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4" name="Text Box 15">
          <a:extLst>
            <a:ext uri="{FF2B5EF4-FFF2-40B4-BE49-F238E27FC236}">
              <a16:creationId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5" name="Text Box 15">
          <a:extLst>
            <a:ext uri="{FF2B5EF4-FFF2-40B4-BE49-F238E27FC236}">
              <a16:creationId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6" name="Text Box 15">
          <a:extLst>
            <a:ext uri="{FF2B5EF4-FFF2-40B4-BE49-F238E27FC236}">
              <a16:creationId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7" name="Text Box 15">
          <a:extLst>
            <a:ext uri="{FF2B5EF4-FFF2-40B4-BE49-F238E27FC236}">
              <a16:creationId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8" name="Text Box 15">
          <a:extLst>
            <a:ext uri="{FF2B5EF4-FFF2-40B4-BE49-F238E27FC236}">
              <a16:creationId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9" name="Text Box 15">
          <a:extLst>
            <a:ext uri="{FF2B5EF4-FFF2-40B4-BE49-F238E27FC236}">
              <a16:creationId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0" name="Text Box 15">
          <a:extLst>
            <a:ext uri="{FF2B5EF4-FFF2-40B4-BE49-F238E27FC236}">
              <a16:creationId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1" name="Text Box 15">
          <a:extLst>
            <a:ext uri="{FF2B5EF4-FFF2-40B4-BE49-F238E27FC236}">
              <a16:creationId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2" name="Text Box 15">
          <a:extLst>
            <a:ext uri="{FF2B5EF4-FFF2-40B4-BE49-F238E27FC236}">
              <a16:creationId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3" name="Text Box 15">
          <a:extLst>
            <a:ext uri="{FF2B5EF4-FFF2-40B4-BE49-F238E27FC236}">
              <a16:creationId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4" name="Text Box 15">
          <a:extLst>
            <a:ext uri="{FF2B5EF4-FFF2-40B4-BE49-F238E27FC236}">
              <a16:creationId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5" name="Text Box 15">
          <a:extLst>
            <a:ext uri="{FF2B5EF4-FFF2-40B4-BE49-F238E27FC236}">
              <a16:creationId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6" name="Text Box 15">
          <a:extLst>
            <a:ext uri="{FF2B5EF4-FFF2-40B4-BE49-F238E27FC236}">
              <a16:creationId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7" name="Text Box 15">
          <a:extLst>
            <a:ext uri="{FF2B5EF4-FFF2-40B4-BE49-F238E27FC236}">
              <a16:creationId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8" name="Text Box 15">
          <a:extLst>
            <a:ext uri="{FF2B5EF4-FFF2-40B4-BE49-F238E27FC236}">
              <a16:creationId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9" name="Text Box 15">
          <a:extLst>
            <a:ext uri="{FF2B5EF4-FFF2-40B4-BE49-F238E27FC236}">
              <a16:creationId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0" name="Text Box 15">
          <a:extLst>
            <a:ext uri="{FF2B5EF4-FFF2-40B4-BE49-F238E27FC236}">
              <a16:creationId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1" name="Text Box 15">
          <a:extLst>
            <a:ext uri="{FF2B5EF4-FFF2-40B4-BE49-F238E27FC236}">
              <a16:creationId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2" name="Text Box 15">
          <a:extLst>
            <a:ext uri="{FF2B5EF4-FFF2-40B4-BE49-F238E27FC236}">
              <a16:creationId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3" name="Text Box 15">
          <a:extLst>
            <a:ext uri="{FF2B5EF4-FFF2-40B4-BE49-F238E27FC236}">
              <a16:creationId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4" name="Text Box 15">
          <a:extLst>
            <a:ext uri="{FF2B5EF4-FFF2-40B4-BE49-F238E27FC236}">
              <a16:creationId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5" name="Text Box 15">
          <a:extLst>
            <a:ext uri="{FF2B5EF4-FFF2-40B4-BE49-F238E27FC236}">
              <a16:creationId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6" name="Text Box 15">
          <a:extLst>
            <a:ext uri="{FF2B5EF4-FFF2-40B4-BE49-F238E27FC236}">
              <a16:creationId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7" name="Text Box 15">
          <a:extLst>
            <a:ext uri="{FF2B5EF4-FFF2-40B4-BE49-F238E27FC236}">
              <a16:creationId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8" name="Text Box 15">
          <a:extLst>
            <a:ext uri="{FF2B5EF4-FFF2-40B4-BE49-F238E27FC236}">
              <a16:creationId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9" name="Text Box 15">
          <a:extLst>
            <a:ext uri="{FF2B5EF4-FFF2-40B4-BE49-F238E27FC236}">
              <a16:creationId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0" name="Text Box 15">
          <a:extLst>
            <a:ext uri="{FF2B5EF4-FFF2-40B4-BE49-F238E27FC236}">
              <a16:creationId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1" name="Text Box 15">
          <a:extLst>
            <a:ext uri="{FF2B5EF4-FFF2-40B4-BE49-F238E27FC236}">
              <a16:creationId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2" name="Text Box 15">
          <a:extLst>
            <a:ext uri="{FF2B5EF4-FFF2-40B4-BE49-F238E27FC236}">
              <a16:creationId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3" name="Text Box 15">
          <a:extLst>
            <a:ext uri="{FF2B5EF4-FFF2-40B4-BE49-F238E27FC236}">
              <a16:creationId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4" name="Text Box 15">
          <a:extLst>
            <a:ext uri="{FF2B5EF4-FFF2-40B4-BE49-F238E27FC236}">
              <a16:creationId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5" name="Text Box 15">
          <a:extLst>
            <a:ext uri="{FF2B5EF4-FFF2-40B4-BE49-F238E27FC236}">
              <a16:creationId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6" name="Text Box 15">
          <a:extLst>
            <a:ext uri="{FF2B5EF4-FFF2-40B4-BE49-F238E27FC236}">
              <a16:creationId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7" name="Text Box 15">
          <a:extLst>
            <a:ext uri="{FF2B5EF4-FFF2-40B4-BE49-F238E27FC236}">
              <a16:creationId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8" name="Text Box 15">
          <a:extLst>
            <a:ext uri="{FF2B5EF4-FFF2-40B4-BE49-F238E27FC236}">
              <a16:creationId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9" name="Text Box 15">
          <a:extLst>
            <a:ext uri="{FF2B5EF4-FFF2-40B4-BE49-F238E27FC236}">
              <a16:creationId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0" name="Text Box 15">
          <a:extLst>
            <a:ext uri="{FF2B5EF4-FFF2-40B4-BE49-F238E27FC236}">
              <a16:creationId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1" name="Text Box 15">
          <a:extLst>
            <a:ext uri="{FF2B5EF4-FFF2-40B4-BE49-F238E27FC236}">
              <a16:creationId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2" name="Text Box 15">
          <a:extLst>
            <a:ext uri="{FF2B5EF4-FFF2-40B4-BE49-F238E27FC236}">
              <a16:creationId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3" name="Text Box 15">
          <a:extLst>
            <a:ext uri="{FF2B5EF4-FFF2-40B4-BE49-F238E27FC236}">
              <a16:creationId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4" name="Text Box 15">
          <a:extLst>
            <a:ext uri="{FF2B5EF4-FFF2-40B4-BE49-F238E27FC236}">
              <a16:creationId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5" name="Text Box 15">
          <a:extLst>
            <a:ext uri="{FF2B5EF4-FFF2-40B4-BE49-F238E27FC236}">
              <a16:creationId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6" name="Text Box 15">
          <a:extLst>
            <a:ext uri="{FF2B5EF4-FFF2-40B4-BE49-F238E27FC236}">
              <a16:creationId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7" name="Text Box 15">
          <a:extLst>
            <a:ext uri="{FF2B5EF4-FFF2-40B4-BE49-F238E27FC236}">
              <a16:creationId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8" name="Text Box 15">
          <a:extLst>
            <a:ext uri="{FF2B5EF4-FFF2-40B4-BE49-F238E27FC236}">
              <a16:creationId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9" name="Text Box 15">
          <a:extLst>
            <a:ext uri="{FF2B5EF4-FFF2-40B4-BE49-F238E27FC236}">
              <a16:creationId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0" name="Text Box 15">
          <a:extLst>
            <a:ext uri="{FF2B5EF4-FFF2-40B4-BE49-F238E27FC236}">
              <a16:creationId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1" name="Text Box 15">
          <a:extLst>
            <a:ext uri="{FF2B5EF4-FFF2-40B4-BE49-F238E27FC236}">
              <a16:creationId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2" name="Text Box 15">
          <a:extLst>
            <a:ext uri="{FF2B5EF4-FFF2-40B4-BE49-F238E27FC236}">
              <a16:creationId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3" name="Text Box 15">
          <a:extLst>
            <a:ext uri="{FF2B5EF4-FFF2-40B4-BE49-F238E27FC236}">
              <a16:creationId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5" name="Text Box 15">
          <a:extLst>
            <a:ext uri="{FF2B5EF4-FFF2-40B4-BE49-F238E27FC236}">
              <a16:creationId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6" name="Text Box 15">
          <a:extLst>
            <a:ext uri="{FF2B5EF4-FFF2-40B4-BE49-F238E27FC236}">
              <a16:creationId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7" name="Text Box 15">
          <a:extLst>
            <a:ext uri="{FF2B5EF4-FFF2-40B4-BE49-F238E27FC236}">
              <a16:creationId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8" name="Text Box 15">
          <a:extLst>
            <a:ext uri="{FF2B5EF4-FFF2-40B4-BE49-F238E27FC236}">
              <a16:creationId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9" name="Text Box 15">
          <a:extLst>
            <a:ext uri="{FF2B5EF4-FFF2-40B4-BE49-F238E27FC236}">
              <a16:creationId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0" name="Text Box 15">
          <a:extLst>
            <a:ext uri="{FF2B5EF4-FFF2-40B4-BE49-F238E27FC236}">
              <a16:creationId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1" name="Text Box 15">
          <a:extLst>
            <a:ext uri="{FF2B5EF4-FFF2-40B4-BE49-F238E27FC236}">
              <a16:creationId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2" name="Text Box 15">
          <a:extLst>
            <a:ext uri="{FF2B5EF4-FFF2-40B4-BE49-F238E27FC236}">
              <a16:creationId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3" name="Text Box 15">
          <a:extLst>
            <a:ext uri="{FF2B5EF4-FFF2-40B4-BE49-F238E27FC236}">
              <a16:creationId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4" name="Text Box 15">
          <a:extLst>
            <a:ext uri="{FF2B5EF4-FFF2-40B4-BE49-F238E27FC236}">
              <a16:creationId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5" name="Text Box 15">
          <a:extLst>
            <a:ext uri="{FF2B5EF4-FFF2-40B4-BE49-F238E27FC236}">
              <a16:creationId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6" name="Text Box 15">
          <a:extLst>
            <a:ext uri="{FF2B5EF4-FFF2-40B4-BE49-F238E27FC236}">
              <a16:creationId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7" name="Text Box 15">
          <a:extLst>
            <a:ext uri="{FF2B5EF4-FFF2-40B4-BE49-F238E27FC236}">
              <a16:creationId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8" name="Text Box 15">
          <a:extLst>
            <a:ext uri="{FF2B5EF4-FFF2-40B4-BE49-F238E27FC236}">
              <a16:creationId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1179" name="Text Box 16">
          <a:extLst>
            <a:ext uri="{FF2B5EF4-FFF2-40B4-BE49-F238E27FC236}">
              <a16:creationId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4" name="Text Box 16">
          <a:extLst>
            <a:ext uri="{FF2B5EF4-FFF2-40B4-BE49-F238E27FC236}">
              <a16:creationId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5" name="Text Box 17">
          <a:extLst>
            <a:ext uri="{FF2B5EF4-FFF2-40B4-BE49-F238E27FC236}">
              <a16:creationId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6" name="Text Box 18">
          <a:extLst>
            <a:ext uri="{FF2B5EF4-FFF2-40B4-BE49-F238E27FC236}">
              <a16:creationId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7" name="Text Box 19">
          <a:extLst>
            <a:ext uri="{FF2B5EF4-FFF2-40B4-BE49-F238E27FC236}">
              <a16:creationId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88" name="Text Box 15">
          <a:extLst>
            <a:ext uri="{FF2B5EF4-FFF2-40B4-BE49-F238E27FC236}">
              <a16:creationId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89" name="Text Box 15">
          <a:extLst>
            <a:ext uri="{FF2B5EF4-FFF2-40B4-BE49-F238E27FC236}">
              <a16:creationId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1" name="Text Box 16">
          <a:extLst>
            <a:ext uri="{FF2B5EF4-FFF2-40B4-BE49-F238E27FC236}">
              <a16:creationId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2" name="Text Box 17">
          <a:extLst>
            <a:ext uri="{FF2B5EF4-FFF2-40B4-BE49-F238E27FC236}">
              <a16:creationId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3" name="Text Box 18">
          <a:extLst>
            <a:ext uri="{FF2B5EF4-FFF2-40B4-BE49-F238E27FC236}">
              <a16:creationId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4" name="Text Box 19">
          <a:extLst>
            <a:ext uri="{FF2B5EF4-FFF2-40B4-BE49-F238E27FC236}">
              <a16:creationId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35713"/>
    <xdr:sp macro="" textlink="">
      <xdr:nvSpPr>
        <xdr:cNvPr id="1195" name="Text Box 15">
          <a:extLst>
            <a:ext uri="{FF2B5EF4-FFF2-40B4-BE49-F238E27FC236}">
              <a16:creationId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6" name="Text Box 16">
          <a:extLst>
            <a:ext uri="{FF2B5EF4-FFF2-40B4-BE49-F238E27FC236}">
              <a16:creationId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7" name="Text Box 17">
          <a:extLst>
            <a:ext uri="{FF2B5EF4-FFF2-40B4-BE49-F238E27FC236}">
              <a16:creationId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8" name="Text Box 18">
          <a:extLst>
            <a:ext uri="{FF2B5EF4-FFF2-40B4-BE49-F238E27FC236}">
              <a16:creationId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9" name="Text Box 19">
          <a:extLst>
            <a:ext uri="{FF2B5EF4-FFF2-40B4-BE49-F238E27FC236}">
              <a16:creationId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87</xdr:row>
      <xdr:rowOff>0</xdr:rowOff>
    </xdr:from>
    <xdr:ext cx="95250" cy="213632"/>
    <xdr:sp macro="" textlink="">
      <xdr:nvSpPr>
        <xdr:cNvPr id="1200" name="Text Box 15">
          <a:extLst>
            <a:ext uri="{FF2B5EF4-FFF2-40B4-BE49-F238E27FC236}">
              <a16:creationId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1" name="Text Box 16">
          <a:extLst>
            <a:ext uri="{FF2B5EF4-FFF2-40B4-BE49-F238E27FC236}">
              <a16:creationId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2" name="Text Box 17">
          <a:extLst>
            <a:ext uri="{FF2B5EF4-FFF2-40B4-BE49-F238E27FC236}">
              <a16:creationId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3" name="Text Box 18">
          <a:extLst>
            <a:ext uri="{FF2B5EF4-FFF2-40B4-BE49-F238E27FC236}">
              <a16:creationId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4" name="Text Box 19">
          <a:extLst>
            <a:ext uri="{FF2B5EF4-FFF2-40B4-BE49-F238E27FC236}">
              <a16:creationId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5" name="Text Box 16">
          <a:extLst>
            <a:ext uri="{FF2B5EF4-FFF2-40B4-BE49-F238E27FC236}">
              <a16:creationId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6" name="Text Box 17">
          <a:extLst>
            <a:ext uri="{FF2B5EF4-FFF2-40B4-BE49-F238E27FC236}">
              <a16:creationId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7" name="Text Box 18">
          <a:extLst>
            <a:ext uri="{FF2B5EF4-FFF2-40B4-BE49-F238E27FC236}">
              <a16:creationId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8" name="Text Box 19">
          <a:extLst>
            <a:ext uri="{FF2B5EF4-FFF2-40B4-BE49-F238E27FC236}">
              <a16:creationId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209" name="Text Box 15">
          <a:extLst>
            <a:ext uri="{FF2B5EF4-FFF2-40B4-BE49-F238E27FC236}">
              <a16:creationId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0" name="Text Box 16">
          <a:extLst>
            <a:ext uri="{FF2B5EF4-FFF2-40B4-BE49-F238E27FC236}">
              <a16:creationId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1" name="Text Box 17">
          <a:extLst>
            <a:ext uri="{FF2B5EF4-FFF2-40B4-BE49-F238E27FC236}">
              <a16:creationId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2" name="Text Box 18">
          <a:extLst>
            <a:ext uri="{FF2B5EF4-FFF2-40B4-BE49-F238E27FC236}">
              <a16:creationId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3" name="Text Box 19">
          <a:extLst>
            <a:ext uri="{FF2B5EF4-FFF2-40B4-BE49-F238E27FC236}">
              <a16:creationId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14" name="Text Box 15">
          <a:extLst>
            <a:ext uri="{FF2B5EF4-FFF2-40B4-BE49-F238E27FC236}">
              <a16:creationId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5" name="Text Box 16">
          <a:extLst>
            <a:ext uri="{FF2B5EF4-FFF2-40B4-BE49-F238E27FC236}">
              <a16:creationId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6" name="Text Box 17">
          <a:extLst>
            <a:ext uri="{FF2B5EF4-FFF2-40B4-BE49-F238E27FC236}">
              <a16:creationId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7" name="Text Box 18">
          <a:extLst>
            <a:ext uri="{FF2B5EF4-FFF2-40B4-BE49-F238E27FC236}">
              <a16:creationId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8" name="Text Box 19">
          <a:extLst>
            <a:ext uri="{FF2B5EF4-FFF2-40B4-BE49-F238E27FC236}">
              <a16:creationId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19" name="Text Box 16">
          <a:extLst>
            <a:ext uri="{FF2B5EF4-FFF2-40B4-BE49-F238E27FC236}">
              <a16:creationId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0" name="Text Box 17">
          <a:extLst>
            <a:ext uri="{FF2B5EF4-FFF2-40B4-BE49-F238E27FC236}">
              <a16:creationId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1" name="Text Box 18">
          <a:extLst>
            <a:ext uri="{FF2B5EF4-FFF2-40B4-BE49-F238E27FC236}">
              <a16:creationId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2" name="Text Box 19">
          <a:extLst>
            <a:ext uri="{FF2B5EF4-FFF2-40B4-BE49-F238E27FC236}">
              <a16:creationId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442269"/>
    <xdr:sp macro="" textlink="">
      <xdr:nvSpPr>
        <xdr:cNvPr id="1223" name="Text Box 15">
          <a:extLst>
            <a:ext uri="{FF2B5EF4-FFF2-40B4-BE49-F238E27FC236}">
              <a16:creationId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4" name="Text Box 16">
          <a:extLst>
            <a:ext uri="{FF2B5EF4-FFF2-40B4-BE49-F238E27FC236}">
              <a16:creationId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5" name="Text Box 17">
          <a:extLst>
            <a:ext uri="{FF2B5EF4-FFF2-40B4-BE49-F238E27FC236}">
              <a16:creationId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6" name="Text Box 18">
          <a:extLst>
            <a:ext uri="{FF2B5EF4-FFF2-40B4-BE49-F238E27FC236}">
              <a16:creationId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7" name="Text Box 19">
          <a:extLst>
            <a:ext uri="{FF2B5EF4-FFF2-40B4-BE49-F238E27FC236}">
              <a16:creationId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228" name="Text Box 15">
          <a:extLst>
            <a:ext uri="{FF2B5EF4-FFF2-40B4-BE49-F238E27FC236}">
              <a16:creationId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9" name="Text Box 16">
          <a:extLst>
            <a:ext uri="{FF2B5EF4-FFF2-40B4-BE49-F238E27FC236}">
              <a16:creationId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0" name="Text Box 17">
          <a:extLst>
            <a:ext uri="{FF2B5EF4-FFF2-40B4-BE49-F238E27FC236}">
              <a16:creationId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1" name="Text Box 18">
          <a:extLst>
            <a:ext uri="{FF2B5EF4-FFF2-40B4-BE49-F238E27FC236}">
              <a16:creationId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2" name="Text Box 19">
          <a:extLst>
            <a:ext uri="{FF2B5EF4-FFF2-40B4-BE49-F238E27FC236}">
              <a16:creationId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3" name="Text Box 16">
          <a:extLst>
            <a:ext uri="{FF2B5EF4-FFF2-40B4-BE49-F238E27FC236}">
              <a16:creationId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4" name="Text Box 17">
          <a:extLst>
            <a:ext uri="{FF2B5EF4-FFF2-40B4-BE49-F238E27FC236}">
              <a16:creationId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5" name="Text Box 18">
          <a:extLst>
            <a:ext uri="{FF2B5EF4-FFF2-40B4-BE49-F238E27FC236}">
              <a16:creationId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6" name="Text Box 19">
          <a:extLst>
            <a:ext uri="{FF2B5EF4-FFF2-40B4-BE49-F238E27FC236}">
              <a16:creationId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237" name="Text Box 15">
          <a:extLst>
            <a:ext uri="{FF2B5EF4-FFF2-40B4-BE49-F238E27FC236}">
              <a16:creationId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38" name="Text Box 15">
          <a:extLst>
            <a:ext uri="{FF2B5EF4-FFF2-40B4-BE49-F238E27FC236}">
              <a16:creationId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9" name="Text Box 16">
          <a:extLst>
            <a:ext uri="{FF2B5EF4-FFF2-40B4-BE49-F238E27FC236}">
              <a16:creationId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0" name="Text Box 17">
          <a:extLst>
            <a:ext uri="{FF2B5EF4-FFF2-40B4-BE49-F238E27FC236}">
              <a16:creationId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1" name="Text Box 18">
          <a:extLst>
            <a:ext uri="{FF2B5EF4-FFF2-40B4-BE49-F238E27FC236}">
              <a16:creationId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2" name="Text Box 19">
          <a:extLst>
            <a:ext uri="{FF2B5EF4-FFF2-40B4-BE49-F238E27FC236}">
              <a16:creationId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3" name="Text Box 15">
          <a:extLst>
            <a:ext uri="{FF2B5EF4-FFF2-40B4-BE49-F238E27FC236}">
              <a16:creationId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4" name="Text Box 16">
          <a:extLst>
            <a:ext uri="{FF2B5EF4-FFF2-40B4-BE49-F238E27FC236}">
              <a16:creationId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5" name="Text Box 17">
          <a:extLst>
            <a:ext uri="{FF2B5EF4-FFF2-40B4-BE49-F238E27FC236}">
              <a16:creationId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6" name="Text Box 18">
          <a:extLst>
            <a:ext uri="{FF2B5EF4-FFF2-40B4-BE49-F238E27FC236}">
              <a16:creationId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7" name="Text Box 19">
          <a:extLst>
            <a:ext uri="{FF2B5EF4-FFF2-40B4-BE49-F238E27FC236}">
              <a16:creationId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8" name="Text Box 15">
          <a:extLst>
            <a:ext uri="{FF2B5EF4-FFF2-40B4-BE49-F238E27FC236}">
              <a16:creationId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331"/>
    <xdr:sp macro="" textlink="">
      <xdr:nvSpPr>
        <xdr:cNvPr id="1249" name="Text Box 15">
          <a:extLst>
            <a:ext uri="{FF2B5EF4-FFF2-40B4-BE49-F238E27FC236}">
              <a16:creationId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0" name="Text Box 16">
          <a:extLst>
            <a:ext uri="{FF2B5EF4-FFF2-40B4-BE49-F238E27FC236}">
              <a16:creationId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1" name="Text Box 17">
          <a:extLst>
            <a:ext uri="{FF2B5EF4-FFF2-40B4-BE49-F238E27FC236}">
              <a16:creationId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2" name="Text Box 18">
          <a:extLst>
            <a:ext uri="{FF2B5EF4-FFF2-40B4-BE49-F238E27FC236}">
              <a16:creationId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3" name="Text Box 19">
          <a:extLst>
            <a:ext uri="{FF2B5EF4-FFF2-40B4-BE49-F238E27FC236}">
              <a16:creationId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54" name="Text Box 15">
          <a:extLst>
            <a:ext uri="{FF2B5EF4-FFF2-40B4-BE49-F238E27FC236}">
              <a16:creationId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255" name="Text Box 15">
          <a:extLst>
            <a:ext uri="{FF2B5EF4-FFF2-40B4-BE49-F238E27FC236}">
              <a16:creationId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56" name="Text Box 15">
          <a:extLst>
            <a:ext uri="{FF2B5EF4-FFF2-40B4-BE49-F238E27FC236}">
              <a16:creationId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7" name="Text Box 16">
          <a:extLst>
            <a:ext uri="{FF2B5EF4-FFF2-40B4-BE49-F238E27FC236}">
              <a16:creationId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8" name="Text Box 17">
          <a:extLst>
            <a:ext uri="{FF2B5EF4-FFF2-40B4-BE49-F238E27FC236}">
              <a16:creationId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9" name="Text Box 18">
          <a:extLst>
            <a:ext uri="{FF2B5EF4-FFF2-40B4-BE49-F238E27FC236}">
              <a16:creationId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0" name="Text Box 19">
          <a:extLst>
            <a:ext uri="{FF2B5EF4-FFF2-40B4-BE49-F238E27FC236}">
              <a16:creationId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61" name="Text Box 15">
          <a:extLst>
            <a:ext uri="{FF2B5EF4-FFF2-40B4-BE49-F238E27FC236}">
              <a16:creationId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2" name="Text Box 16">
          <a:extLst>
            <a:ext uri="{FF2B5EF4-FFF2-40B4-BE49-F238E27FC236}">
              <a16:creationId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3" name="Text Box 17">
          <a:extLst>
            <a:ext uri="{FF2B5EF4-FFF2-40B4-BE49-F238E27FC236}">
              <a16:creationId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4" name="Text Box 18">
          <a:extLst>
            <a:ext uri="{FF2B5EF4-FFF2-40B4-BE49-F238E27FC236}">
              <a16:creationId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5" name="Text Box 19">
          <a:extLst>
            <a:ext uri="{FF2B5EF4-FFF2-40B4-BE49-F238E27FC236}">
              <a16:creationId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66" name="Text Box 15">
          <a:extLst>
            <a:ext uri="{FF2B5EF4-FFF2-40B4-BE49-F238E27FC236}">
              <a16:creationId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7" name="Text Box 16">
          <a:extLst>
            <a:ext uri="{FF2B5EF4-FFF2-40B4-BE49-F238E27FC236}">
              <a16:creationId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8" name="Text Box 17">
          <a:extLst>
            <a:ext uri="{FF2B5EF4-FFF2-40B4-BE49-F238E27FC236}">
              <a16:creationId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9" name="Text Box 18">
          <a:extLst>
            <a:ext uri="{FF2B5EF4-FFF2-40B4-BE49-F238E27FC236}">
              <a16:creationId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0" name="Text Box 19">
          <a:extLst>
            <a:ext uri="{FF2B5EF4-FFF2-40B4-BE49-F238E27FC236}">
              <a16:creationId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271" name="Text Box 15">
          <a:extLst>
            <a:ext uri="{FF2B5EF4-FFF2-40B4-BE49-F238E27FC236}">
              <a16:creationId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2" name="Text Box 16">
          <a:extLst>
            <a:ext uri="{FF2B5EF4-FFF2-40B4-BE49-F238E27FC236}">
              <a16:creationId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3" name="Text Box 17">
          <a:extLst>
            <a:ext uri="{FF2B5EF4-FFF2-40B4-BE49-F238E27FC236}">
              <a16:creationId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4" name="Text Box 18">
          <a:extLst>
            <a:ext uri="{FF2B5EF4-FFF2-40B4-BE49-F238E27FC236}">
              <a16:creationId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5" name="Text Box 19">
          <a:extLst>
            <a:ext uri="{FF2B5EF4-FFF2-40B4-BE49-F238E27FC236}">
              <a16:creationId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76" name="Text Box 15">
          <a:extLst>
            <a:ext uri="{FF2B5EF4-FFF2-40B4-BE49-F238E27FC236}">
              <a16:creationId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7" name="Text Box 16">
          <a:extLst>
            <a:ext uri="{FF2B5EF4-FFF2-40B4-BE49-F238E27FC236}">
              <a16:creationId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8" name="Text Box 17">
          <a:extLst>
            <a:ext uri="{FF2B5EF4-FFF2-40B4-BE49-F238E27FC236}">
              <a16:creationId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9" name="Text Box 18">
          <a:extLst>
            <a:ext uri="{FF2B5EF4-FFF2-40B4-BE49-F238E27FC236}">
              <a16:creationId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0" name="Text Box 19">
          <a:extLst>
            <a:ext uri="{FF2B5EF4-FFF2-40B4-BE49-F238E27FC236}">
              <a16:creationId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281" name="Text Box 15">
          <a:extLst>
            <a:ext uri="{FF2B5EF4-FFF2-40B4-BE49-F238E27FC236}">
              <a16:creationId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82" name="Text Box 15">
          <a:extLst>
            <a:ext uri="{FF2B5EF4-FFF2-40B4-BE49-F238E27FC236}">
              <a16:creationId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3" name="Text Box 16">
          <a:extLst>
            <a:ext uri="{FF2B5EF4-FFF2-40B4-BE49-F238E27FC236}">
              <a16:creationId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4" name="Text Box 17">
          <a:extLst>
            <a:ext uri="{FF2B5EF4-FFF2-40B4-BE49-F238E27FC236}">
              <a16:creationId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5" name="Text Box 18">
          <a:extLst>
            <a:ext uri="{FF2B5EF4-FFF2-40B4-BE49-F238E27FC236}">
              <a16:creationId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6" name="Text Box 19">
          <a:extLst>
            <a:ext uri="{FF2B5EF4-FFF2-40B4-BE49-F238E27FC236}">
              <a16:creationId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87" name="Text Box 15">
          <a:extLst>
            <a:ext uri="{FF2B5EF4-FFF2-40B4-BE49-F238E27FC236}">
              <a16:creationId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8" name="Text Box 16">
          <a:extLst>
            <a:ext uri="{FF2B5EF4-FFF2-40B4-BE49-F238E27FC236}">
              <a16:creationId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9" name="Text Box 17">
          <a:extLst>
            <a:ext uri="{FF2B5EF4-FFF2-40B4-BE49-F238E27FC236}">
              <a16:creationId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90" name="Text Box 18">
          <a:extLst>
            <a:ext uri="{FF2B5EF4-FFF2-40B4-BE49-F238E27FC236}">
              <a16:creationId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91" name="Text Box 19">
          <a:extLst>
            <a:ext uri="{FF2B5EF4-FFF2-40B4-BE49-F238E27FC236}">
              <a16:creationId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92" name="Text Box 15">
          <a:extLst>
            <a:ext uri="{FF2B5EF4-FFF2-40B4-BE49-F238E27FC236}">
              <a16:creationId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3" name="Text Box 16">
          <a:extLst>
            <a:ext uri="{FF2B5EF4-FFF2-40B4-BE49-F238E27FC236}">
              <a16:creationId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4" name="Text Box 17">
          <a:extLst>
            <a:ext uri="{FF2B5EF4-FFF2-40B4-BE49-F238E27FC236}">
              <a16:creationId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5" name="Text Box 18">
          <a:extLst>
            <a:ext uri="{FF2B5EF4-FFF2-40B4-BE49-F238E27FC236}">
              <a16:creationId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6" name="Text Box 19">
          <a:extLst>
            <a:ext uri="{FF2B5EF4-FFF2-40B4-BE49-F238E27FC236}">
              <a16:creationId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7" name="Text Box 16">
          <a:extLst>
            <a:ext uri="{FF2B5EF4-FFF2-40B4-BE49-F238E27FC236}">
              <a16:creationId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8" name="Text Box 17">
          <a:extLst>
            <a:ext uri="{FF2B5EF4-FFF2-40B4-BE49-F238E27FC236}">
              <a16:creationId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9" name="Text Box 18">
          <a:extLst>
            <a:ext uri="{FF2B5EF4-FFF2-40B4-BE49-F238E27FC236}">
              <a16:creationId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00" name="Text Box 19">
          <a:extLst>
            <a:ext uri="{FF2B5EF4-FFF2-40B4-BE49-F238E27FC236}">
              <a16:creationId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1" name="Text Box 16">
          <a:extLst>
            <a:ext uri="{FF2B5EF4-FFF2-40B4-BE49-F238E27FC236}">
              <a16:creationId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2" name="Text Box 17">
          <a:extLst>
            <a:ext uri="{FF2B5EF4-FFF2-40B4-BE49-F238E27FC236}">
              <a16:creationId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3" name="Text Box 18">
          <a:extLst>
            <a:ext uri="{FF2B5EF4-FFF2-40B4-BE49-F238E27FC236}">
              <a16:creationId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4" name="Text Box 19">
          <a:extLst>
            <a:ext uri="{FF2B5EF4-FFF2-40B4-BE49-F238E27FC236}">
              <a16:creationId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05" name="Text Box 15">
          <a:extLst>
            <a:ext uri="{FF2B5EF4-FFF2-40B4-BE49-F238E27FC236}">
              <a16:creationId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6" name="Text Box 16">
          <a:extLst>
            <a:ext uri="{FF2B5EF4-FFF2-40B4-BE49-F238E27FC236}">
              <a16:creationId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7" name="Text Box 17">
          <a:extLst>
            <a:ext uri="{FF2B5EF4-FFF2-40B4-BE49-F238E27FC236}">
              <a16:creationId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8" name="Text Box 18">
          <a:extLst>
            <a:ext uri="{FF2B5EF4-FFF2-40B4-BE49-F238E27FC236}">
              <a16:creationId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9" name="Text Box 19">
          <a:extLst>
            <a:ext uri="{FF2B5EF4-FFF2-40B4-BE49-F238E27FC236}">
              <a16:creationId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10" name="Text Box 15">
          <a:extLst>
            <a:ext uri="{FF2B5EF4-FFF2-40B4-BE49-F238E27FC236}">
              <a16:creationId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11" name="Text Box 15">
          <a:extLst>
            <a:ext uri="{FF2B5EF4-FFF2-40B4-BE49-F238E27FC236}">
              <a16:creationId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2" name="Text Box 16">
          <a:extLst>
            <a:ext uri="{FF2B5EF4-FFF2-40B4-BE49-F238E27FC236}">
              <a16:creationId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3" name="Text Box 17">
          <a:extLst>
            <a:ext uri="{FF2B5EF4-FFF2-40B4-BE49-F238E27FC236}">
              <a16:creationId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4" name="Text Box 18">
          <a:extLst>
            <a:ext uri="{FF2B5EF4-FFF2-40B4-BE49-F238E27FC236}">
              <a16:creationId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15" name="Text Box 15">
          <a:extLst>
            <a:ext uri="{FF2B5EF4-FFF2-40B4-BE49-F238E27FC236}">
              <a16:creationId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6" name="Text Box 16">
          <a:extLst>
            <a:ext uri="{FF2B5EF4-FFF2-40B4-BE49-F238E27FC236}">
              <a16:creationId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7" name="Text Box 17">
          <a:extLst>
            <a:ext uri="{FF2B5EF4-FFF2-40B4-BE49-F238E27FC236}">
              <a16:creationId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8" name="Text Box 18">
          <a:extLst>
            <a:ext uri="{FF2B5EF4-FFF2-40B4-BE49-F238E27FC236}">
              <a16:creationId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9" name="Text Box 19">
          <a:extLst>
            <a:ext uri="{FF2B5EF4-FFF2-40B4-BE49-F238E27FC236}">
              <a16:creationId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20" name="Text Box 15">
          <a:extLst>
            <a:ext uri="{FF2B5EF4-FFF2-40B4-BE49-F238E27FC236}">
              <a16:creationId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1" name="Text Box 16">
          <a:extLst>
            <a:ext uri="{FF2B5EF4-FFF2-40B4-BE49-F238E27FC236}">
              <a16:creationId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2" name="Text Box 17">
          <a:extLst>
            <a:ext uri="{FF2B5EF4-FFF2-40B4-BE49-F238E27FC236}">
              <a16:creationId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3" name="Text Box 18">
          <a:extLst>
            <a:ext uri="{FF2B5EF4-FFF2-40B4-BE49-F238E27FC236}">
              <a16:creationId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4" name="Text Box 19">
          <a:extLst>
            <a:ext uri="{FF2B5EF4-FFF2-40B4-BE49-F238E27FC236}">
              <a16:creationId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5" name="Text Box 16">
          <a:extLst>
            <a:ext uri="{FF2B5EF4-FFF2-40B4-BE49-F238E27FC236}">
              <a16:creationId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6" name="Text Box 17">
          <a:extLst>
            <a:ext uri="{FF2B5EF4-FFF2-40B4-BE49-F238E27FC236}">
              <a16:creationId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7" name="Text Box 18">
          <a:extLst>
            <a:ext uri="{FF2B5EF4-FFF2-40B4-BE49-F238E27FC236}">
              <a16:creationId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8" name="Text Box 19">
          <a:extLst>
            <a:ext uri="{FF2B5EF4-FFF2-40B4-BE49-F238E27FC236}">
              <a16:creationId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29" name="Text Box 16">
          <a:extLst>
            <a:ext uri="{FF2B5EF4-FFF2-40B4-BE49-F238E27FC236}">
              <a16:creationId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0" name="Text Box 17">
          <a:extLst>
            <a:ext uri="{FF2B5EF4-FFF2-40B4-BE49-F238E27FC236}">
              <a16:creationId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1" name="Text Box 18">
          <a:extLst>
            <a:ext uri="{FF2B5EF4-FFF2-40B4-BE49-F238E27FC236}">
              <a16:creationId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2" name="Text Box 19">
          <a:extLst>
            <a:ext uri="{FF2B5EF4-FFF2-40B4-BE49-F238E27FC236}">
              <a16:creationId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3" name="Text Box 16">
          <a:extLst>
            <a:ext uri="{FF2B5EF4-FFF2-40B4-BE49-F238E27FC236}">
              <a16:creationId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4" name="Text Box 17">
          <a:extLst>
            <a:ext uri="{FF2B5EF4-FFF2-40B4-BE49-F238E27FC236}">
              <a16:creationId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5" name="Text Box 18">
          <a:extLst>
            <a:ext uri="{FF2B5EF4-FFF2-40B4-BE49-F238E27FC236}">
              <a16:creationId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6" name="Text Box 19">
          <a:extLst>
            <a:ext uri="{FF2B5EF4-FFF2-40B4-BE49-F238E27FC236}">
              <a16:creationId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37" name="Text Box 15">
          <a:extLst>
            <a:ext uri="{FF2B5EF4-FFF2-40B4-BE49-F238E27FC236}">
              <a16:creationId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38" name="Text Box 16">
          <a:extLst>
            <a:ext uri="{FF2B5EF4-FFF2-40B4-BE49-F238E27FC236}">
              <a16:creationId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39" name="Text Box 17">
          <a:extLst>
            <a:ext uri="{FF2B5EF4-FFF2-40B4-BE49-F238E27FC236}">
              <a16:creationId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40" name="Text Box 18">
          <a:extLst>
            <a:ext uri="{FF2B5EF4-FFF2-40B4-BE49-F238E27FC236}">
              <a16:creationId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41" name="Text Box 19">
          <a:extLst>
            <a:ext uri="{FF2B5EF4-FFF2-40B4-BE49-F238E27FC236}">
              <a16:creationId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42" name="Text Box 15">
          <a:extLst>
            <a:ext uri="{FF2B5EF4-FFF2-40B4-BE49-F238E27FC236}">
              <a16:creationId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43" name="Text Box 15">
          <a:extLst>
            <a:ext uri="{FF2B5EF4-FFF2-40B4-BE49-F238E27FC236}">
              <a16:creationId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4" name="Text Box 16">
          <a:extLst>
            <a:ext uri="{FF2B5EF4-FFF2-40B4-BE49-F238E27FC236}">
              <a16:creationId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5" name="Text Box 17">
          <a:extLst>
            <a:ext uri="{FF2B5EF4-FFF2-40B4-BE49-F238E27FC236}">
              <a16:creationId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6" name="Text Box 18">
          <a:extLst>
            <a:ext uri="{FF2B5EF4-FFF2-40B4-BE49-F238E27FC236}">
              <a16:creationId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47" name="Text Box 15">
          <a:extLst>
            <a:ext uri="{FF2B5EF4-FFF2-40B4-BE49-F238E27FC236}">
              <a16:creationId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48" name="Text Box 16">
          <a:extLst>
            <a:ext uri="{FF2B5EF4-FFF2-40B4-BE49-F238E27FC236}">
              <a16:creationId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49" name="Text Box 17">
          <a:extLst>
            <a:ext uri="{FF2B5EF4-FFF2-40B4-BE49-F238E27FC236}">
              <a16:creationId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0" name="Text Box 18">
          <a:extLst>
            <a:ext uri="{FF2B5EF4-FFF2-40B4-BE49-F238E27FC236}">
              <a16:creationId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1" name="Text Box 19">
          <a:extLst>
            <a:ext uri="{FF2B5EF4-FFF2-40B4-BE49-F238E27FC236}">
              <a16:creationId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52" name="Text Box 15">
          <a:extLst>
            <a:ext uri="{FF2B5EF4-FFF2-40B4-BE49-F238E27FC236}">
              <a16:creationId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3" name="Text Box 16">
          <a:extLst>
            <a:ext uri="{FF2B5EF4-FFF2-40B4-BE49-F238E27FC236}">
              <a16:creationId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4" name="Text Box 17">
          <a:extLst>
            <a:ext uri="{FF2B5EF4-FFF2-40B4-BE49-F238E27FC236}">
              <a16:creationId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5" name="Text Box 18">
          <a:extLst>
            <a:ext uri="{FF2B5EF4-FFF2-40B4-BE49-F238E27FC236}">
              <a16:creationId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6" name="Text Box 19">
          <a:extLst>
            <a:ext uri="{FF2B5EF4-FFF2-40B4-BE49-F238E27FC236}">
              <a16:creationId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7" name="Text Box 16">
          <a:extLst>
            <a:ext uri="{FF2B5EF4-FFF2-40B4-BE49-F238E27FC236}">
              <a16:creationId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8" name="Text Box 17">
          <a:extLst>
            <a:ext uri="{FF2B5EF4-FFF2-40B4-BE49-F238E27FC236}">
              <a16:creationId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9" name="Text Box 18">
          <a:extLst>
            <a:ext uri="{FF2B5EF4-FFF2-40B4-BE49-F238E27FC236}">
              <a16:creationId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60" name="Text Box 19">
          <a:extLst>
            <a:ext uri="{FF2B5EF4-FFF2-40B4-BE49-F238E27FC236}">
              <a16:creationId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1" name="Text Box 16">
          <a:extLst>
            <a:ext uri="{FF2B5EF4-FFF2-40B4-BE49-F238E27FC236}">
              <a16:creationId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2" name="Text Box 17">
          <a:extLst>
            <a:ext uri="{FF2B5EF4-FFF2-40B4-BE49-F238E27FC236}">
              <a16:creationId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3" name="Text Box 18">
          <a:extLst>
            <a:ext uri="{FF2B5EF4-FFF2-40B4-BE49-F238E27FC236}">
              <a16:creationId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4" name="Text Box 19">
          <a:extLst>
            <a:ext uri="{FF2B5EF4-FFF2-40B4-BE49-F238E27FC236}">
              <a16:creationId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5" name="Text Box 16">
          <a:extLst>
            <a:ext uri="{FF2B5EF4-FFF2-40B4-BE49-F238E27FC236}">
              <a16:creationId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6" name="Text Box 17">
          <a:extLst>
            <a:ext uri="{FF2B5EF4-FFF2-40B4-BE49-F238E27FC236}">
              <a16:creationId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7" name="Text Box 18">
          <a:extLst>
            <a:ext uri="{FF2B5EF4-FFF2-40B4-BE49-F238E27FC236}">
              <a16:creationId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8" name="Text Box 19">
          <a:extLst>
            <a:ext uri="{FF2B5EF4-FFF2-40B4-BE49-F238E27FC236}">
              <a16:creationId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69" name="Text Box 15">
          <a:extLst>
            <a:ext uri="{FF2B5EF4-FFF2-40B4-BE49-F238E27FC236}">
              <a16:creationId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0" name="Text Box 16">
          <a:extLst>
            <a:ext uri="{FF2B5EF4-FFF2-40B4-BE49-F238E27FC236}">
              <a16:creationId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1" name="Text Box 17">
          <a:extLst>
            <a:ext uri="{FF2B5EF4-FFF2-40B4-BE49-F238E27FC236}">
              <a16:creationId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2" name="Text Box 18">
          <a:extLst>
            <a:ext uri="{FF2B5EF4-FFF2-40B4-BE49-F238E27FC236}">
              <a16:creationId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3" name="Text Box 19">
          <a:extLst>
            <a:ext uri="{FF2B5EF4-FFF2-40B4-BE49-F238E27FC236}">
              <a16:creationId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74" name="Text Box 15">
          <a:extLst>
            <a:ext uri="{FF2B5EF4-FFF2-40B4-BE49-F238E27FC236}">
              <a16:creationId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5" name="Text Box 16">
          <a:extLst>
            <a:ext uri="{FF2B5EF4-FFF2-40B4-BE49-F238E27FC236}">
              <a16:creationId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6" name="Text Box 17">
          <a:extLst>
            <a:ext uri="{FF2B5EF4-FFF2-40B4-BE49-F238E27FC236}">
              <a16:creationId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7" name="Text Box 18">
          <a:extLst>
            <a:ext uri="{FF2B5EF4-FFF2-40B4-BE49-F238E27FC236}">
              <a16:creationId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78" name="Text Box 16">
          <a:extLst>
            <a:ext uri="{FF2B5EF4-FFF2-40B4-BE49-F238E27FC236}">
              <a16:creationId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79" name="Text Box 17">
          <a:extLst>
            <a:ext uri="{FF2B5EF4-FFF2-40B4-BE49-F238E27FC236}">
              <a16:creationId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0" name="Text Box 18">
          <a:extLst>
            <a:ext uri="{FF2B5EF4-FFF2-40B4-BE49-F238E27FC236}">
              <a16:creationId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1" name="Text Box 19">
          <a:extLst>
            <a:ext uri="{FF2B5EF4-FFF2-40B4-BE49-F238E27FC236}">
              <a16:creationId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82" name="Text Box 15">
          <a:extLst>
            <a:ext uri="{FF2B5EF4-FFF2-40B4-BE49-F238E27FC236}">
              <a16:creationId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3" name="Text Box 16">
          <a:extLst>
            <a:ext uri="{FF2B5EF4-FFF2-40B4-BE49-F238E27FC236}">
              <a16:creationId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4" name="Text Box 17">
          <a:extLst>
            <a:ext uri="{FF2B5EF4-FFF2-40B4-BE49-F238E27FC236}">
              <a16:creationId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5" name="Text Box 18">
          <a:extLst>
            <a:ext uri="{FF2B5EF4-FFF2-40B4-BE49-F238E27FC236}">
              <a16:creationId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6" name="Text Box 19">
          <a:extLst>
            <a:ext uri="{FF2B5EF4-FFF2-40B4-BE49-F238E27FC236}">
              <a16:creationId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7" name="Text Box 16">
          <a:extLst>
            <a:ext uri="{FF2B5EF4-FFF2-40B4-BE49-F238E27FC236}">
              <a16:creationId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8" name="Text Box 17">
          <a:extLst>
            <a:ext uri="{FF2B5EF4-FFF2-40B4-BE49-F238E27FC236}">
              <a16:creationId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9" name="Text Box 18">
          <a:extLst>
            <a:ext uri="{FF2B5EF4-FFF2-40B4-BE49-F238E27FC236}">
              <a16:creationId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90" name="Text Box 19">
          <a:extLst>
            <a:ext uri="{FF2B5EF4-FFF2-40B4-BE49-F238E27FC236}">
              <a16:creationId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1" name="Text Box 16">
          <a:extLst>
            <a:ext uri="{FF2B5EF4-FFF2-40B4-BE49-F238E27FC236}">
              <a16:creationId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2" name="Text Box 17">
          <a:extLst>
            <a:ext uri="{FF2B5EF4-FFF2-40B4-BE49-F238E27FC236}">
              <a16:creationId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3" name="Text Box 18">
          <a:extLst>
            <a:ext uri="{FF2B5EF4-FFF2-40B4-BE49-F238E27FC236}">
              <a16:creationId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4" name="Text Box 19">
          <a:extLst>
            <a:ext uri="{FF2B5EF4-FFF2-40B4-BE49-F238E27FC236}">
              <a16:creationId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5" name="Text Box 16">
          <a:extLst>
            <a:ext uri="{FF2B5EF4-FFF2-40B4-BE49-F238E27FC236}">
              <a16:creationId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6" name="Text Box 17">
          <a:extLst>
            <a:ext uri="{FF2B5EF4-FFF2-40B4-BE49-F238E27FC236}">
              <a16:creationId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7" name="Text Box 18">
          <a:extLst>
            <a:ext uri="{FF2B5EF4-FFF2-40B4-BE49-F238E27FC236}">
              <a16:creationId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8" name="Text Box 19">
          <a:extLst>
            <a:ext uri="{FF2B5EF4-FFF2-40B4-BE49-F238E27FC236}">
              <a16:creationId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99" name="Text Box 15">
          <a:extLst>
            <a:ext uri="{FF2B5EF4-FFF2-40B4-BE49-F238E27FC236}">
              <a16:creationId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0" name="Text Box 16">
          <a:extLst>
            <a:ext uri="{FF2B5EF4-FFF2-40B4-BE49-F238E27FC236}">
              <a16:creationId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1" name="Text Box 17">
          <a:extLst>
            <a:ext uri="{FF2B5EF4-FFF2-40B4-BE49-F238E27FC236}">
              <a16:creationId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2" name="Text Box 18">
          <a:extLst>
            <a:ext uri="{FF2B5EF4-FFF2-40B4-BE49-F238E27FC236}">
              <a16:creationId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3" name="Text Box 19">
          <a:extLst>
            <a:ext uri="{FF2B5EF4-FFF2-40B4-BE49-F238E27FC236}">
              <a16:creationId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404" name="Text Box 15">
          <a:extLst>
            <a:ext uri="{FF2B5EF4-FFF2-40B4-BE49-F238E27FC236}">
              <a16:creationId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5" name="Text Box 16">
          <a:extLst>
            <a:ext uri="{FF2B5EF4-FFF2-40B4-BE49-F238E27FC236}">
              <a16:creationId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6" name="Text Box 17">
          <a:extLst>
            <a:ext uri="{FF2B5EF4-FFF2-40B4-BE49-F238E27FC236}">
              <a16:creationId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7" name="Text Box 18">
          <a:extLst>
            <a:ext uri="{FF2B5EF4-FFF2-40B4-BE49-F238E27FC236}">
              <a16:creationId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08" name="Text Box 16">
          <a:extLst>
            <a:ext uri="{FF2B5EF4-FFF2-40B4-BE49-F238E27FC236}">
              <a16:creationId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09" name="Text Box 17">
          <a:extLst>
            <a:ext uri="{FF2B5EF4-FFF2-40B4-BE49-F238E27FC236}">
              <a16:creationId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0" name="Text Box 18">
          <a:extLst>
            <a:ext uri="{FF2B5EF4-FFF2-40B4-BE49-F238E27FC236}">
              <a16:creationId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1" name="Text Box 19">
          <a:extLst>
            <a:ext uri="{FF2B5EF4-FFF2-40B4-BE49-F238E27FC236}">
              <a16:creationId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2" name="Text Box 16">
          <a:extLst>
            <a:ext uri="{FF2B5EF4-FFF2-40B4-BE49-F238E27FC236}">
              <a16:creationId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3" name="Text Box 17">
          <a:extLst>
            <a:ext uri="{FF2B5EF4-FFF2-40B4-BE49-F238E27FC236}">
              <a16:creationId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4" name="Text Box 18">
          <a:extLst>
            <a:ext uri="{FF2B5EF4-FFF2-40B4-BE49-F238E27FC236}">
              <a16:creationId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5" name="Text Box 19">
          <a:extLst>
            <a:ext uri="{FF2B5EF4-FFF2-40B4-BE49-F238E27FC236}">
              <a16:creationId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6" name="Text Box 16">
          <a:extLst>
            <a:ext uri="{FF2B5EF4-FFF2-40B4-BE49-F238E27FC236}">
              <a16:creationId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7" name="Text Box 17">
          <a:extLst>
            <a:ext uri="{FF2B5EF4-FFF2-40B4-BE49-F238E27FC236}">
              <a16:creationId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8" name="Text Box 18">
          <a:extLst>
            <a:ext uri="{FF2B5EF4-FFF2-40B4-BE49-F238E27FC236}">
              <a16:creationId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9" name="Text Box 19">
          <a:extLst>
            <a:ext uri="{FF2B5EF4-FFF2-40B4-BE49-F238E27FC236}">
              <a16:creationId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0" name="Text Box 16">
          <a:extLst>
            <a:ext uri="{FF2B5EF4-FFF2-40B4-BE49-F238E27FC236}">
              <a16:creationId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1" name="Text Box 17">
          <a:extLst>
            <a:ext uri="{FF2B5EF4-FFF2-40B4-BE49-F238E27FC236}">
              <a16:creationId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2" name="Text Box 18">
          <a:extLst>
            <a:ext uri="{FF2B5EF4-FFF2-40B4-BE49-F238E27FC236}">
              <a16:creationId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3" name="Text Box 19">
          <a:extLst>
            <a:ext uri="{FF2B5EF4-FFF2-40B4-BE49-F238E27FC236}">
              <a16:creationId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4" name="Text Box 16">
          <a:extLst>
            <a:ext uri="{FF2B5EF4-FFF2-40B4-BE49-F238E27FC236}">
              <a16:creationId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5" name="Text Box 17">
          <a:extLst>
            <a:ext uri="{FF2B5EF4-FFF2-40B4-BE49-F238E27FC236}">
              <a16:creationId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6" name="Text Box 18">
          <a:extLst>
            <a:ext uri="{FF2B5EF4-FFF2-40B4-BE49-F238E27FC236}">
              <a16:creationId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7" name="Text Box 19">
          <a:extLst>
            <a:ext uri="{FF2B5EF4-FFF2-40B4-BE49-F238E27FC236}">
              <a16:creationId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428" name="Text Box 15">
          <a:extLst>
            <a:ext uri="{FF2B5EF4-FFF2-40B4-BE49-F238E27FC236}">
              <a16:creationId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29" name="Text Box 16">
          <a:extLst>
            <a:ext uri="{FF2B5EF4-FFF2-40B4-BE49-F238E27FC236}">
              <a16:creationId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0" name="Text Box 17">
          <a:extLst>
            <a:ext uri="{FF2B5EF4-FFF2-40B4-BE49-F238E27FC236}">
              <a16:creationId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1" name="Text Box 18">
          <a:extLst>
            <a:ext uri="{FF2B5EF4-FFF2-40B4-BE49-F238E27FC236}">
              <a16:creationId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2" name="Text Box 19">
          <a:extLst>
            <a:ext uri="{FF2B5EF4-FFF2-40B4-BE49-F238E27FC236}">
              <a16:creationId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433" name="Text Box 15">
          <a:extLst>
            <a:ext uri="{FF2B5EF4-FFF2-40B4-BE49-F238E27FC236}">
              <a16:creationId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4" name="Text Box 16">
          <a:extLst>
            <a:ext uri="{FF2B5EF4-FFF2-40B4-BE49-F238E27FC236}">
              <a16:creationId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5" name="Text Box 17">
          <a:extLst>
            <a:ext uri="{FF2B5EF4-FFF2-40B4-BE49-F238E27FC236}">
              <a16:creationId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6" name="Text Box 18">
          <a:extLst>
            <a:ext uri="{FF2B5EF4-FFF2-40B4-BE49-F238E27FC236}">
              <a16:creationId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7" name="Text Box 16">
          <a:extLst>
            <a:ext uri="{FF2B5EF4-FFF2-40B4-BE49-F238E27FC236}">
              <a16:creationId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8" name="Text Box 17">
          <a:extLst>
            <a:ext uri="{FF2B5EF4-FFF2-40B4-BE49-F238E27FC236}">
              <a16:creationId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9" name="Text Box 18">
          <a:extLst>
            <a:ext uri="{FF2B5EF4-FFF2-40B4-BE49-F238E27FC236}">
              <a16:creationId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0" name="Text Box 19">
          <a:extLst>
            <a:ext uri="{FF2B5EF4-FFF2-40B4-BE49-F238E27FC236}">
              <a16:creationId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1" name="Text Box 16">
          <a:extLst>
            <a:ext uri="{FF2B5EF4-FFF2-40B4-BE49-F238E27FC236}">
              <a16:creationId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2" name="Text Box 17">
          <a:extLst>
            <a:ext uri="{FF2B5EF4-FFF2-40B4-BE49-F238E27FC236}">
              <a16:creationId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3" name="Text Box 18">
          <a:extLst>
            <a:ext uri="{FF2B5EF4-FFF2-40B4-BE49-F238E27FC236}">
              <a16:creationId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4" name="Text Box 19">
          <a:extLst>
            <a:ext uri="{FF2B5EF4-FFF2-40B4-BE49-F238E27FC236}">
              <a16:creationId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5" name="Text Box 16">
          <a:extLst>
            <a:ext uri="{FF2B5EF4-FFF2-40B4-BE49-F238E27FC236}">
              <a16:creationId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6" name="Text Box 17">
          <a:extLst>
            <a:ext uri="{FF2B5EF4-FFF2-40B4-BE49-F238E27FC236}">
              <a16:creationId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7" name="Text Box 18">
          <a:extLst>
            <a:ext uri="{FF2B5EF4-FFF2-40B4-BE49-F238E27FC236}">
              <a16:creationId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8" name="Text Box 19">
          <a:extLst>
            <a:ext uri="{FF2B5EF4-FFF2-40B4-BE49-F238E27FC236}">
              <a16:creationId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49" name="Text Box 16">
          <a:extLst>
            <a:ext uri="{FF2B5EF4-FFF2-40B4-BE49-F238E27FC236}">
              <a16:creationId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0" name="Text Box 17">
          <a:extLst>
            <a:ext uri="{FF2B5EF4-FFF2-40B4-BE49-F238E27FC236}">
              <a16:creationId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1" name="Text Box 18">
          <a:extLst>
            <a:ext uri="{FF2B5EF4-FFF2-40B4-BE49-F238E27FC236}">
              <a16:creationId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2" name="Text Box 19">
          <a:extLst>
            <a:ext uri="{FF2B5EF4-FFF2-40B4-BE49-F238E27FC236}">
              <a16:creationId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3" name="Text Box 16">
          <a:extLst>
            <a:ext uri="{FF2B5EF4-FFF2-40B4-BE49-F238E27FC236}">
              <a16:creationId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4" name="Text Box 17">
          <a:extLst>
            <a:ext uri="{FF2B5EF4-FFF2-40B4-BE49-F238E27FC236}">
              <a16:creationId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5" name="Text Box 18">
          <a:extLst>
            <a:ext uri="{FF2B5EF4-FFF2-40B4-BE49-F238E27FC236}">
              <a16:creationId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6" name="Text Box 19">
          <a:extLst>
            <a:ext uri="{FF2B5EF4-FFF2-40B4-BE49-F238E27FC236}">
              <a16:creationId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014"/>
    <xdr:sp macro="" textlink="">
      <xdr:nvSpPr>
        <xdr:cNvPr id="1457" name="Text Box 15">
          <a:extLst>
            <a:ext uri="{FF2B5EF4-FFF2-40B4-BE49-F238E27FC236}">
              <a16:creationId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8" name="Text Box 16">
          <a:extLst>
            <a:ext uri="{FF2B5EF4-FFF2-40B4-BE49-F238E27FC236}">
              <a16:creationId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9" name="Text Box 17">
          <a:extLst>
            <a:ext uri="{FF2B5EF4-FFF2-40B4-BE49-F238E27FC236}">
              <a16:creationId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0" name="Text Box 18">
          <a:extLst>
            <a:ext uri="{FF2B5EF4-FFF2-40B4-BE49-F238E27FC236}">
              <a16:creationId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1" name="Text Box 19">
          <a:extLst>
            <a:ext uri="{FF2B5EF4-FFF2-40B4-BE49-F238E27FC236}">
              <a16:creationId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442269"/>
    <xdr:sp macro="" textlink="">
      <xdr:nvSpPr>
        <xdr:cNvPr id="1462" name="Text Box 15">
          <a:extLst>
            <a:ext uri="{FF2B5EF4-FFF2-40B4-BE49-F238E27FC236}">
              <a16:creationId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3" name="Text Box 16">
          <a:extLst>
            <a:ext uri="{FF2B5EF4-FFF2-40B4-BE49-F238E27FC236}">
              <a16:creationId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4" name="Text Box 17">
          <a:extLst>
            <a:ext uri="{FF2B5EF4-FFF2-40B4-BE49-F238E27FC236}">
              <a16:creationId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5" name="Text Box 18">
          <a:extLst>
            <a:ext uri="{FF2B5EF4-FFF2-40B4-BE49-F238E27FC236}">
              <a16:creationId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6" name="Text Box 16">
          <a:extLst>
            <a:ext uri="{FF2B5EF4-FFF2-40B4-BE49-F238E27FC236}">
              <a16:creationId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7" name="Text Box 17">
          <a:extLst>
            <a:ext uri="{FF2B5EF4-FFF2-40B4-BE49-F238E27FC236}">
              <a16:creationId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8" name="Text Box 18">
          <a:extLst>
            <a:ext uri="{FF2B5EF4-FFF2-40B4-BE49-F238E27FC236}">
              <a16:creationId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9" name="Text Box 19">
          <a:extLst>
            <a:ext uri="{FF2B5EF4-FFF2-40B4-BE49-F238E27FC236}">
              <a16:creationId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0" name="Text Box 16">
          <a:extLst>
            <a:ext uri="{FF2B5EF4-FFF2-40B4-BE49-F238E27FC236}">
              <a16:creationId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1" name="Text Box 17">
          <a:extLst>
            <a:ext uri="{FF2B5EF4-FFF2-40B4-BE49-F238E27FC236}">
              <a16:creationId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2" name="Text Box 18">
          <a:extLst>
            <a:ext uri="{FF2B5EF4-FFF2-40B4-BE49-F238E27FC236}">
              <a16:creationId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8496"/>
    <xdr:sp macro="" textlink="">
      <xdr:nvSpPr>
        <xdr:cNvPr id="1474" name="Text Box 15">
          <a:extLst>
            <a:ext uri="{FF2B5EF4-FFF2-40B4-BE49-F238E27FC236}">
              <a16:creationId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1475" name="Text Box 15">
          <a:extLst>
            <a:ext uri="{FF2B5EF4-FFF2-40B4-BE49-F238E27FC236}">
              <a16:creationId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504825</xdr:rowOff>
    </xdr:from>
    <xdr:ext cx="95250" cy="442269"/>
    <xdr:sp macro="" textlink="">
      <xdr:nvSpPr>
        <xdr:cNvPr id="1476" name="Text Box 15">
          <a:extLst>
            <a:ext uri="{FF2B5EF4-FFF2-40B4-BE49-F238E27FC236}">
              <a16:creationId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1477" name="Text Box 15">
          <a:extLst>
            <a:ext uri="{FF2B5EF4-FFF2-40B4-BE49-F238E27FC236}">
              <a16:creationId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1478" name="Text Box 15">
          <a:extLst>
            <a:ext uri="{FF2B5EF4-FFF2-40B4-BE49-F238E27FC236}">
              <a16:creationId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170392</xdr:rowOff>
    </xdr:from>
    <xdr:ext cx="95250" cy="213632"/>
    <xdr:sp macro="" textlink="">
      <xdr:nvSpPr>
        <xdr:cNvPr id="1479" name="Text Box 15">
          <a:extLst>
            <a:ext uri="{FF2B5EF4-FFF2-40B4-BE49-F238E27FC236}">
              <a16:creationId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0" name="Text Box 16">
          <a:extLst>
            <a:ext uri="{FF2B5EF4-FFF2-40B4-BE49-F238E27FC236}">
              <a16:creationId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1" name="Text Box 17">
          <a:extLst>
            <a:ext uri="{FF2B5EF4-FFF2-40B4-BE49-F238E27FC236}">
              <a16:creationId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2" name="Text Box 18">
          <a:extLst>
            <a:ext uri="{FF2B5EF4-FFF2-40B4-BE49-F238E27FC236}">
              <a16:creationId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3" name="Text Box 19">
          <a:extLst>
            <a:ext uri="{FF2B5EF4-FFF2-40B4-BE49-F238E27FC236}">
              <a16:creationId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4" name="Text Box 16">
          <a:extLst>
            <a:ext uri="{FF2B5EF4-FFF2-40B4-BE49-F238E27FC236}">
              <a16:creationId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5" name="Text Box 17">
          <a:extLst>
            <a:ext uri="{FF2B5EF4-FFF2-40B4-BE49-F238E27FC236}">
              <a16:creationId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6" name="Text Box 18">
          <a:extLst>
            <a:ext uri="{FF2B5EF4-FFF2-40B4-BE49-F238E27FC236}">
              <a16:creationId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7" name="Text Box 19">
          <a:extLst>
            <a:ext uri="{FF2B5EF4-FFF2-40B4-BE49-F238E27FC236}">
              <a16:creationId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88" name="Text Box 16">
          <a:extLst>
            <a:ext uri="{FF2B5EF4-FFF2-40B4-BE49-F238E27FC236}">
              <a16:creationId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89" name="Text Box 17">
          <a:extLst>
            <a:ext uri="{FF2B5EF4-FFF2-40B4-BE49-F238E27FC236}">
              <a16:creationId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90" name="Text Box 18">
          <a:extLst>
            <a:ext uri="{FF2B5EF4-FFF2-40B4-BE49-F238E27FC236}">
              <a16:creationId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91" name="Text Box 19">
          <a:extLst>
            <a:ext uri="{FF2B5EF4-FFF2-40B4-BE49-F238E27FC236}">
              <a16:creationId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1492" name="Text Box 15">
          <a:extLst>
            <a:ext uri="{FF2B5EF4-FFF2-40B4-BE49-F238E27FC236}">
              <a16:creationId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3" name="Text Box 16">
          <a:extLst>
            <a:ext uri="{FF2B5EF4-FFF2-40B4-BE49-F238E27FC236}">
              <a16:creationId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4" name="Text Box 17">
          <a:extLst>
            <a:ext uri="{FF2B5EF4-FFF2-40B4-BE49-F238E27FC236}">
              <a16:creationId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5" name="Text Box 18">
          <a:extLst>
            <a:ext uri="{FF2B5EF4-FFF2-40B4-BE49-F238E27FC236}">
              <a16:creationId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6" name="Text Box 19">
          <a:extLst>
            <a:ext uri="{FF2B5EF4-FFF2-40B4-BE49-F238E27FC236}">
              <a16:creationId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98" name="Text Box 16">
          <a:extLst>
            <a:ext uri="{FF2B5EF4-FFF2-40B4-BE49-F238E27FC236}">
              <a16:creationId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99" name="Text Box 17">
          <a:extLst>
            <a:ext uri="{FF2B5EF4-FFF2-40B4-BE49-F238E27FC236}">
              <a16:creationId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500" name="Text Box 18">
          <a:extLst>
            <a:ext uri="{FF2B5EF4-FFF2-40B4-BE49-F238E27FC236}">
              <a16:creationId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1" name="Text Box 16">
          <a:extLst>
            <a:ext uri="{FF2B5EF4-FFF2-40B4-BE49-F238E27FC236}">
              <a16:creationId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2" name="Text Box 17">
          <a:extLst>
            <a:ext uri="{FF2B5EF4-FFF2-40B4-BE49-F238E27FC236}">
              <a16:creationId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3" name="Text Box 18">
          <a:extLst>
            <a:ext uri="{FF2B5EF4-FFF2-40B4-BE49-F238E27FC236}">
              <a16:creationId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4" name="Text Box 19">
          <a:extLst>
            <a:ext uri="{FF2B5EF4-FFF2-40B4-BE49-F238E27FC236}">
              <a16:creationId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5" name="Text Box 16">
          <a:extLst>
            <a:ext uri="{FF2B5EF4-FFF2-40B4-BE49-F238E27FC236}">
              <a16:creationId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6" name="Text Box 17">
          <a:extLst>
            <a:ext uri="{FF2B5EF4-FFF2-40B4-BE49-F238E27FC236}">
              <a16:creationId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7" name="Text Box 18">
          <a:extLst>
            <a:ext uri="{FF2B5EF4-FFF2-40B4-BE49-F238E27FC236}">
              <a16:creationId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8" name="Text Box 19">
          <a:extLst>
            <a:ext uri="{FF2B5EF4-FFF2-40B4-BE49-F238E27FC236}">
              <a16:creationId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09" name="Text Box 16">
          <a:extLst>
            <a:ext uri="{FF2B5EF4-FFF2-40B4-BE49-F238E27FC236}">
              <a16:creationId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0" name="Text Box 17">
          <a:extLst>
            <a:ext uri="{FF2B5EF4-FFF2-40B4-BE49-F238E27FC236}">
              <a16:creationId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1" name="Text Box 18">
          <a:extLst>
            <a:ext uri="{FF2B5EF4-FFF2-40B4-BE49-F238E27FC236}">
              <a16:creationId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2" name="Text Box 19">
          <a:extLst>
            <a:ext uri="{FF2B5EF4-FFF2-40B4-BE49-F238E27FC236}">
              <a16:creationId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1513" name="Text Box 15">
          <a:extLst>
            <a:ext uri="{FF2B5EF4-FFF2-40B4-BE49-F238E27FC236}">
              <a16:creationId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4" name="Text Box 16">
          <a:extLst>
            <a:ext uri="{FF2B5EF4-FFF2-40B4-BE49-F238E27FC236}">
              <a16:creationId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5" name="Text Box 17">
          <a:extLst>
            <a:ext uri="{FF2B5EF4-FFF2-40B4-BE49-F238E27FC236}">
              <a16:creationId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6" name="Text Box 18">
          <a:extLst>
            <a:ext uri="{FF2B5EF4-FFF2-40B4-BE49-F238E27FC236}">
              <a16:creationId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7" name="Text Box 19">
          <a:extLst>
            <a:ext uri="{FF2B5EF4-FFF2-40B4-BE49-F238E27FC236}">
              <a16:creationId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1518" name="Text Box 15">
          <a:extLst>
            <a:ext uri="{FF2B5EF4-FFF2-40B4-BE49-F238E27FC236}">
              <a16:creationId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19" name="Text Box 16">
          <a:extLst>
            <a:ext uri="{FF2B5EF4-FFF2-40B4-BE49-F238E27FC236}">
              <a16:creationId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0" name="Text Box 17">
          <a:extLst>
            <a:ext uri="{FF2B5EF4-FFF2-40B4-BE49-F238E27FC236}">
              <a16:creationId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1" name="Text Box 18">
          <a:extLst>
            <a:ext uri="{FF2B5EF4-FFF2-40B4-BE49-F238E27FC236}">
              <a16:creationId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2" name="Text Box 19">
          <a:extLst>
            <a:ext uri="{FF2B5EF4-FFF2-40B4-BE49-F238E27FC236}">
              <a16:creationId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1523" name="Text Box 15">
          <a:extLst>
            <a:ext uri="{FF2B5EF4-FFF2-40B4-BE49-F238E27FC236}">
              <a16:creationId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014"/>
    <xdr:sp macro="" textlink="">
      <xdr:nvSpPr>
        <xdr:cNvPr id="1524" name="Text Box 15">
          <a:extLst>
            <a:ext uri="{FF2B5EF4-FFF2-40B4-BE49-F238E27FC236}">
              <a16:creationId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5" name="Text Box 16">
          <a:extLst>
            <a:ext uri="{FF2B5EF4-FFF2-40B4-BE49-F238E27FC236}">
              <a16:creationId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6" name="Text Box 17">
          <a:extLst>
            <a:ext uri="{FF2B5EF4-FFF2-40B4-BE49-F238E27FC236}">
              <a16:creationId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7" name="Text Box 18">
          <a:extLst>
            <a:ext uri="{FF2B5EF4-FFF2-40B4-BE49-F238E27FC236}">
              <a16:creationId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8" name="Text Box 19">
          <a:extLst>
            <a:ext uri="{FF2B5EF4-FFF2-40B4-BE49-F238E27FC236}">
              <a16:creationId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1529" name="Text Box 15">
          <a:extLst>
            <a:ext uri="{FF2B5EF4-FFF2-40B4-BE49-F238E27FC236}">
              <a16:creationId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1530" name="Text Box 15">
          <a:extLst>
            <a:ext uri="{FF2B5EF4-FFF2-40B4-BE49-F238E27FC236}">
              <a16:creationId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1531" name="Text Box 15">
          <a:extLst>
            <a:ext uri="{FF2B5EF4-FFF2-40B4-BE49-F238E27FC236}">
              <a16:creationId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2" name="Text Box 16">
          <a:extLst>
            <a:ext uri="{FF2B5EF4-FFF2-40B4-BE49-F238E27FC236}">
              <a16:creationId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3" name="Text Box 17">
          <a:extLst>
            <a:ext uri="{FF2B5EF4-FFF2-40B4-BE49-F238E27FC236}">
              <a16:creationId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4" name="Text Box 18">
          <a:extLst>
            <a:ext uri="{FF2B5EF4-FFF2-40B4-BE49-F238E27FC236}">
              <a16:creationId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213632"/>
    <xdr:sp macro="" textlink="">
      <xdr:nvSpPr>
        <xdr:cNvPr id="1535" name="Text Box 15">
          <a:extLst>
            <a:ext uri="{FF2B5EF4-FFF2-40B4-BE49-F238E27FC236}">
              <a16:creationId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6"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7"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8"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9"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0"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1"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2"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3"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4" name="Text Box 16">
          <a:extLst>
            <a:ext uri="{FF2B5EF4-FFF2-40B4-BE49-F238E27FC236}">
              <a16:creationId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5" name="Text Box 17">
          <a:extLst>
            <a:ext uri="{FF2B5EF4-FFF2-40B4-BE49-F238E27FC236}">
              <a16:creationId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6" name="Text Box 18">
          <a:extLst>
            <a:ext uri="{FF2B5EF4-FFF2-40B4-BE49-F238E27FC236}">
              <a16:creationId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7" name="Text Box 19">
          <a:extLst>
            <a:ext uri="{FF2B5EF4-FFF2-40B4-BE49-F238E27FC236}">
              <a16:creationId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8" name="Text Box 16">
          <a:extLst>
            <a:ext uri="{FF2B5EF4-FFF2-40B4-BE49-F238E27FC236}">
              <a16:creationId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9" name="Text Box 17">
          <a:extLst>
            <a:ext uri="{FF2B5EF4-FFF2-40B4-BE49-F238E27FC236}">
              <a16:creationId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0" name="Text Box 18">
          <a:extLst>
            <a:ext uri="{FF2B5EF4-FFF2-40B4-BE49-F238E27FC236}">
              <a16:creationId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1" name="Text Box 19">
          <a:extLst>
            <a:ext uri="{FF2B5EF4-FFF2-40B4-BE49-F238E27FC236}">
              <a16:creationId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2" name="Text Box 16">
          <a:extLst>
            <a:ext uri="{FF2B5EF4-FFF2-40B4-BE49-F238E27FC236}">
              <a16:creationId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3" name="Text Box 17">
          <a:extLst>
            <a:ext uri="{FF2B5EF4-FFF2-40B4-BE49-F238E27FC236}">
              <a16:creationId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4" name="Text Box 18">
          <a:extLst>
            <a:ext uri="{FF2B5EF4-FFF2-40B4-BE49-F238E27FC236}">
              <a16:creationId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5" name="Text Box 19">
          <a:extLst>
            <a:ext uri="{FF2B5EF4-FFF2-40B4-BE49-F238E27FC236}">
              <a16:creationId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014"/>
    <xdr:sp macro="" textlink="">
      <xdr:nvSpPr>
        <xdr:cNvPr id="1556" name="Text Box 15">
          <a:extLst>
            <a:ext uri="{FF2B5EF4-FFF2-40B4-BE49-F238E27FC236}">
              <a16:creationId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7" name="Text Box 16">
          <a:extLst>
            <a:ext uri="{FF2B5EF4-FFF2-40B4-BE49-F238E27FC236}">
              <a16:creationId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8" name="Text Box 17">
          <a:extLst>
            <a:ext uri="{FF2B5EF4-FFF2-40B4-BE49-F238E27FC236}">
              <a16:creationId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9" name="Text Box 18">
          <a:extLst>
            <a:ext uri="{FF2B5EF4-FFF2-40B4-BE49-F238E27FC236}">
              <a16:creationId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60" name="Text Box 19">
          <a:extLst>
            <a:ext uri="{FF2B5EF4-FFF2-40B4-BE49-F238E27FC236}">
              <a16:creationId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61" name="Text Box 15">
          <a:extLst>
            <a:ext uri="{FF2B5EF4-FFF2-40B4-BE49-F238E27FC236}">
              <a16:creationId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2" name="Text Box 16">
          <a:extLst>
            <a:ext uri="{FF2B5EF4-FFF2-40B4-BE49-F238E27FC236}">
              <a16:creationId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3" name="Text Box 17">
          <a:extLst>
            <a:ext uri="{FF2B5EF4-FFF2-40B4-BE49-F238E27FC236}">
              <a16:creationId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4" name="Text Box 18">
          <a:extLst>
            <a:ext uri="{FF2B5EF4-FFF2-40B4-BE49-F238E27FC236}">
              <a16:creationId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5"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6"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7"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8"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9"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0"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1"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2"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1573" name="Text Box 15">
          <a:extLst>
            <a:ext uri="{FF2B5EF4-FFF2-40B4-BE49-F238E27FC236}">
              <a16:creationId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1574" name="Text Box 15">
          <a:extLst>
            <a:ext uri="{FF2B5EF4-FFF2-40B4-BE49-F238E27FC236}">
              <a16:creationId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1575" name="Text Box 15">
          <a:extLst>
            <a:ext uri="{FF2B5EF4-FFF2-40B4-BE49-F238E27FC236}">
              <a16:creationId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1576" name="Text Box 15">
          <a:extLst>
            <a:ext uri="{FF2B5EF4-FFF2-40B4-BE49-F238E27FC236}">
              <a16:creationId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1577" name="Text Box 15">
          <a:extLst>
            <a:ext uri="{FF2B5EF4-FFF2-40B4-BE49-F238E27FC236}">
              <a16:creationId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1578" name="Text Box 15">
          <a:extLst>
            <a:ext uri="{FF2B5EF4-FFF2-40B4-BE49-F238E27FC236}">
              <a16:creationId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79" name="Text Box 16">
          <a:extLst>
            <a:ext uri="{FF2B5EF4-FFF2-40B4-BE49-F238E27FC236}">
              <a16:creationId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0" name="Text Box 17">
          <a:extLst>
            <a:ext uri="{FF2B5EF4-FFF2-40B4-BE49-F238E27FC236}">
              <a16:creationId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1" name="Text Box 18">
          <a:extLst>
            <a:ext uri="{FF2B5EF4-FFF2-40B4-BE49-F238E27FC236}">
              <a16:creationId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2" name="Text Box 19">
          <a:extLst>
            <a:ext uri="{FF2B5EF4-FFF2-40B4-BE49-F238E27FC236}">
              <a16:creationId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3" name="Text Box 16">
          <a:extLst>
            <a:ext uri="{FF2B5EF4-FFF2-40B4-BE49-F238E27FC236}">
              <a16:creationId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4" name="Text Box 17">
          <a:extLst>
            <a:ext uri="{FF2B5EF4-FFF2-40B4-BE49-F238E27FC236}">
              <a16:creationId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5" name="Text Box 18">
          <a:extLst>
            <a:ext uri="{FF2B5EF4-FFF2-40B4-BE49-F238E27FC236}">
              <a16:creationId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6" name="Text Box 19">
          <a:extLst>
            <a:ext uri="{FF2B5EF4-FFF2-40B4-BE49-F238E27FC236}">
              <a16:creationId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7" name="Text Box 16">
          <a:extLst>
            <a:ext uri="{FF2B5EF4-FFF2-40B4-BE49-F238E27FC236}">
              <a16:creationId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8" name="Text Box 17">
          <a:extLst>
            <a:ext uri="{FF2B5EF4-FFF2-40B4-BE49-F238E27FC236}">
              <a16:creationId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9" name="Text Box 18">
          <a:extLst>
            <a:ext uri="{FF2B5EF4-FFF2-40B4-BE49-F238E27FC236}">
              <a16:creationId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90" name="Text Box 19">
          <a:extLst>
            <a:ext uri="{FF2B5EF4-FFF2-40B4-BE49-F238E27FC236}">
              <a16:creationId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1" name="Text Box 16">
          <a:extLst>
            <a:ext uri="{FF2B5EF4-FFF2-40B4-BE49-F238E27FC236}">
              <a16:creationId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2" name="Text Box 17">
          <a:extLst>
            <a:ext uri="{FF2B5EF4-FFF2-40B4-BE49-F238E27FC236}">
              <a16:creationId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3" name="Text Box 18">
          <a:extLst>
            <a:ext uri="{FF2B5EF4-FFF2-40B4-BE49-F238E27FC236}">
              <a16:creationId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4" name="Text Box 19">
          <a:extLst>
            <a:ext uri="{FF2B5EF4-FFF2-40B4-BE49-F238E27FC236}">
              <a16:creationId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5" name="Text Box 16">
          <a:extLst>
            <a:ext uri="{FF2B5EF4-FFF2-40B4-BE49-F238E27FC236}">
              <a16:creationId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6" name="Text Box 17">
          <a:extLst>
            <a:ext uri="{FF2B5EF4-FFF2-40B4-BE49-F238E27FC236}">
              <a16:creationId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7" name="Text Box 18">
          <a:extLst>
            <a:ext uri="{FF2B5EF4-FFF2-40B4-BE49-F238E27FC236}">
              <a16:creationId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98"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99"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0"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1"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2"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3"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4"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5"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6" name="Text Box 16">
          <a:extLst>
            <a:ext uri="{FF2B5EF4-FFF2-40B4-BE49-F238E27FC236}">
              <a16:creationId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7" name="Text Box 17">
          <a:extLst>
            <a:ext uri="{FF2B5EF4-FFF2-40B4-BE49-F238E27FC236}">
              <a16:creationId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8" name="Text Box 18">
          <a:extLst>
            <a:ext uri="{FF2B5EF4-FFF2-40B4-BE49-F238E27FC236}">
              <a16:creationId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9" name="Text Box 19">
          <a:extLst>
            <a:ext uri="{FF2B5EF4-FFF2-40B4-BE49-F238E27FC236}">
              <a16:creationId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61691"/>
    <xdr:sp macro="" textlink="">
      <xdr:nvSpPr>
        <xdr:cNvPr id="1610" name="Text Box 15">
          <a:extLst>
            <a:ext uri="{FF2B5EF4-FFF2-40B4-BE49-F238E27FC236}">
              <a16:creationId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1" name="Text Box 16">
          <a:extLst>
            <a:ext uri="{FF2B5EF4-FFF2-40B4-BE49-F238E27FC236}">
              <a16:creationId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2" name="Text Box 17">
          <a:extLst>
            <a:ext uri="{FF2B5EF4-FFF2-40B4-BE49-F238E27FC236}">
              <a16:creationId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3" name="Text Box 18">
          <a:extLst>
            <a:ext uri="{FF2B5EF4-FFF2-40B4-BE49-F238E27FC236}">
              <a16:creationId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4" name="Text Box 19">
          <a:extLst>
            <a:ext uri="{FF2B5EF4-FFF2-40B4-BE49-F238E27FC236}">
              <a16:creationId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1615" name="Text Box 15">
          <a:extLst>
            <a:ext uri="{FF2B5EF4-FFF2-40B4-BE49-F238E27FC236}">
              <a16:creationId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6" name="Text Box 16">
          <a:extLst>
            <a:ext uri="{FF2B5EF4-FFF2-40B4-BE49-F238E27FC236}">
              <a16:creationId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7" name="Text Box 17">
          <a:extLst>
            <a:ext uri="{FF2B5EF4-FFF2-40B4-BE49-F238E27FC236}">
              <a16:creationId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8" name="Text Box 18">
          <a:extLst>
            <a:ext uri="{FF2B5EF4-FFF2-40B4-BE49-F238E27FC236}">
              <a16:creationId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9" name="Text Box 19">
          <a:extLst>
            <a:ext uri="{FF2B5EF4-FFF2-40B4-BE49-F238E27FC236}">
              <a16:creationId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1620" name="Text Box 15">
          <a:extLst>
            <a:ext uri="{FF2B5EF4-FFF2-40B4-BE49-F238E27FC236}">
              <a16:creationId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014"/>
    <xdr:sp macro="" textlink="">
      <xdr:nvSpPr>
        <xdr:cNvPr id="1621" name="Text Box 15">
          <a:extLst>
            <a:ext uri="{FF2B5EF4-FFF2-40B4-BE49-F238E27FC236}">
              <a16:creationId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2" name="Text Box 16">
          <a:extLst>
            <a:ext uri="{FF2B5EF4-FFF2-40B4-BE49-F238E27FC236}">
              <a16:creationId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3" name="Text Box 17">
          <a:extLst>
            <a:ext uri="{FF2B5EF4-FFF2-40B4-BE49-F238E27FC236}">
              <a16:creationId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4" name="Text Box 18">
          <a:extLst>
            <a:ext uri="{FF2B5EF4-FFF2-40B4-BE49-F238E27FC236}">
              <a16:creationId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5" name="Text Box 19">
          <a:extLst>
            <a:ext uri="{FF2B5EF4-FFF2-40B4-BE49-F238E27FC236}">
              <a16:creationId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1626" name="Text Box 15">
          <a:extLst>
            <a:ext uri="{FF2B5EF4-FFF2-40B4-BE49-F238E27FC236}">
              <a16:creationId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1627" name="Text Box 15">
          <a:extLst>
            <a:ext uri="{FF2B5EF4-FFF2-40B4-BE49-F238E27FC236}">
              <a16:creationId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1628" name="Text Box 15">
          <a:extLst>
            <a:ext uri="{FF2B5EF4-FFF2-40B4-BE49-F238E27FC236}">
              <a16:creationId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29" name="Text Box 16">
          <a:extLst>
            <a:ext uri="{FF2B5EF4-FFF2-40B4-BE49-F238E27FC236}">
              <a16:creationId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0" name="Text Box 17">
          <a:extLst>
            <a:ext uri="{FF2B5EF4-FFF2-40B4-BE49-F238E27FC236}">
              <a16:creationId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1" name="Text Box 18">
          <a:extLst>
            <a:ext uri="{FF2B5EF4-FFF2-40B4-BE49-F238E27FC236}">
              <a16:creationId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1632" name="Text Box 15">
          <a:extLst>
            <a:ext uri="{FF2B5EF4-FFF2-40B4-BE49-F238E27FC236}">
              <a16:creationId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4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1" name="Text Box 16">
          <a:extLst>
            <a:ext uri="{FF2B5EF4-FFF2-40B4-BE49-F238E27FC236}">
              <a16:creationId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2" name="Text Box 17">
          <a:extLst>
            <a:ext uri="{FF2B5EF4-FFF2-40B4-BE49-F238E27FC236}">
              <a16:creationId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3" name="Text Box 18">
          <a:extLst>
            <a:ext uri="{FF2B5EF4-FFF2-40B4-BE49-F238E27FC236}">
              <a16:creationId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4" name="Text Box 19">
          <a:extLst>
            <a:ext uri="{FF2B5EF4-FFF2-40B4-BE49-F238E27FC236}">
              <a16:creationId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5" name="Text Box 16">
          <a:extLst>
            <a:ext uri="{FF2B5EF4-FFF2-40B4-BE49-F238E27FC236}">
              <a16:creationId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6" name="Text Box 17">
          <a:extLst>
            <a:ext uri="{FF2B5EF4-FFF2-40B4-BE49-F238E27FC236}">
              <a16:creationId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7" name="Text Box 18">
          <a:extLst>
            <a:ext uri="{FF2B5EF4-FFF2-40B4-BE49-F238E27FC236}">
              <a16:creationId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8" name="Text Box 19">
          <a:extLst>
            <a:ext uri="{FF2B5EF4-FFF2-40B4-BE49-F238E27FC236}">
              <a16:creationId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49" name="Text Box 16">
          <a:extLst>
            <a:ext uri="{FF2B5EF4-FFF2-40B4-BE49-F238E27FC236}">
              <a16:creationId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0" name="Text Box 17">
          <a:extLst>
            <a:ext uri="{FF2B5EF4-FFF2-40B4-BE49-F238E27FC236}">
              <a16:creationId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1" name="Text Box 18">
          <a:extLst>
            <a:ext uri="{FF2B5EF4-FFF2-40B4-BE49-F238E27FC236}">
              <a16:creationId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2" name="Text Box 19">
          <a:extLst>
            <a:ext uri="{FF2B5EF4-FFF2-40B4-BE49-F238E27FC236}">
              <a16:creationId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653" name="Text Box 15">
          <a:extLst>
            <a:ext uri="{FF2B5EF4-FFF2-40B4-BE49-F238E27FC236}">
              <a16:creationId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4" name="Text Box 16">
          <a:extLst>
            <a:ext uri="{FF2B5EF4-FFF2-40B4-BE49-F238E27FC236}">
              <a16:creationId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5" name="Text Box 17">
          <a:extLst>
            <a:ext uri="{FF2B5EF4-FFF2-40B4-BE49-F238E27FC236}">
              <a16:creationId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6" name="Text Box 18">
          <a:extLst>
            <a:ext uri="{FF2B5EF4-FFF2-40B4-BE49-F238E27FC236}">
              <a16:creationId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7" name="Text Box 19">
          <a:extLst>
            <a:ext uri="{FF2B5EF4-FFF2-40B4-BE49-F238E27FC236}">
              <a16:creationId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58" name="Text Box 15">
          <a:extLst>
            <a:ext uri="{FF2B5EF4-FFF2-40B4-BE49-F238E27FC236}">
              <a16:creationId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59" name="Text Box 16">
          <a:extLst>
            <a:ext uri="{FF2B5EF4-FFF2-40B4-BE49-F238E27FC236}">
              <a16:creationId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60" name="Text Box 17">
          <a:extLst>
            <a:ext uri="{FF2B5EF4-FFF2-40B4-BE49-F238E27FC236}">
              <a16:creationId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61" name="Text Box 18">
          <a:extLst>
            <a:ext uri="{FF2B5EF4-FFF2-40B4-BE49-F238E27FC236}">
              <a16:creationId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2"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3"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4"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5"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6"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7"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8"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9"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1670" name="Text Box 15">
          <a:extLst>
            <a:ext uri="{FF2B5EF4-FFF2-40B4-BE49-F238E27FC236}">
              <a16:creationId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671" name="Text Box 15">
          <a:extLst>
            <a:ext uri="{FF2B5EF4-FFF2-40B4-BE49-F238E27FC236}">
              <a16:creationId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1672" name="Text Box 15">
          <a:extLst>
            <a:ext uri="{FF2B5EF4-FFF2-40B4-BE49-F238E27FC236}">
              <a16:creationId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673" name="Text Box 15">
          <a:extLst>
            <a:ext uri="{FF2B5EF4-FFF2-40B4-BE49-F238E27FC236}">
              <a16:creationId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674" name="Text Box 15">
          <a:extLst>
            <a:ext uri="{FF2B5EF4-FFF2-40B4-BE49-F238E27FC236}">
              <a16:creationId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675" name="Text Box 15">
          <a:extLst>
            <a:ext uri="{FF2B5EF4-FFF2-40B4-BE49-F238E27FC236}">
              <a16:creationId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6" name="Text Box 16">
          <a:extLst>
            <a:ext uri="{FF2B5EF4-FFF2-40B4-BE49-F238E27FC236}">
              <a16:creationId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7" name="Text Box 17">
          <a:extLst>
            <a:ext uri="{FF2B5EF4-FFF2-40B4-BE49-F238E27FC236}">
              <a16:creationId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8" name="Text Box 18">
          <a:extLst>
            <a:ext uri="{FF2B5EF4-FFF2-40B4-BE49-F238E27FC236}">
              <a16:creationId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9" name="Text Box 19">
          <a:extLst>
            <a:ext uri="{FF2B5EF4-FFF2-40B4-BE49-F238E27FC236}">
              <a16:creationId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0" name="Text Box 16">
          <a:extLst>
            <a:ext uri="{FF2B5EF4-FFF2-40B4-BE49-F238E27FC236}">
              <a16:creationId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1" name="Text Box 17">
          <a:extLst>
            <a:ext uri="{FF2B5EF4-FFF2-40B4-BE49-F238E27FC236}">
              <a16:creationId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2" name="Text Box 18">
          <a:extLst>
            <a:ext uri="{FF2B5EF4-FFF2-40B4-BE49-F238E27FC236}">
              <a16:creationId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3" name="Text Box 19">
          <a:extLst>
            <a:ext uri="{FF2B5EF4-FFF2-40B4-BE49-F238E27FC236}">
              <a16:creationId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4" name="Text Box 16">
          <a:extLst>
            <a:ext uri="{FF2B5EF4-FFF2-40B4-BE49-F238E27FC236}">
              <a16:creationId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5" name="Text Box 17">
          <a:extLst>
            <a:ext uri="{FF2B5EF4-FFF2-40B4-BE49-F238E27FC236}">
              <a16:creationId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6" name="Text Box 18">
          <a:extLst>
            <a:ext uri="{FF2B5EF4-FFF2-40B4-BE49-F238E27FC236}">
              <a16:creationId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7" name="Text Box 19">
          <a:extLst>
            <a:ext uri="{FF2B5EF4-FFF2-40B4-BE49-F238E27FC236}">
              <a16:creationId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014"/>
    <xdr:sp macro="" textlink="">
      <xdr:nvSpPr>
        <xdr:cNvPr id="1688" name="Text Box 15">
          <a:extLst>
            <a:ext uri="{FF2B5EF4-FFF2-40B4-BE49-F238E27FC236}">
              <a16:creationId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89" name="Text Box 16">
          <a:extLst>
            <a:ext uri="{FF2B5EF4-FFF2-40B4-BE49-F238E27FC236}">
              <a16:creationId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0" name="Text Box 17">
          <a:extLst>
            <a:ext uri="{FF2B5EF4-FFF2-40B4-BE49-F238E27FC236}">
              <a16:creationId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1" name="Text Box 18">
          <a:extLst>
            <a:ext uri="{FF2B5EF4-FFF2-40B4-BE49-F238E27FC236}">
              <a16:creationId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2" name="Text Box 19">
          <a:extLst>
            <a:ext uri="{FF2B5EF4-FFF2-40B4-BE49-F238E27FC236}">
              <a16:creationId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93" name="Text Box 15">
          <a:extLst>
            <a:ext uri="{FF2B5EF4-FFF2-40B4-BE49-F238E27FC236}">
              <a16:creationId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4" name="Text Box 16">
          <a:extLst>
            <a:ext uri="{FF2B5EF4-FFF2-40B4-BE49-F238E27FC236}">
              <a16:creationId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5" name="Text Box 17">
          <a:extLst>
            <a:ext uri="{FF2B5EF4-FFF2-40B4-BE49-F238E27FC236}">
              <a16:creationId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6" name="Text Box 18">
          <a:extLst>
            <a:ext uri="{FF2B5EF4-FFF2-40B4-BE49-F238E27FC236}">
              <a16:creationId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7"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8"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9"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0"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1"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2"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3"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4"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5" name="Text Box 16">
          <a:extLst>
            <a:ext uri="{FF2B5EF4-FFF2-40B4-BE49-F238E27FC236}">
              <a16:creationId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6" name="Text Box 17">
          <a:extLst>
            <a:ext uri="{FF2B5EF4-FFF2-40B4-BE49-F238E27FC236}">
              <a16:creationId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7" name="Text Box 18">
          <a:extLst>
            <a:ext uri="{FF2B5EF4-FFF2-40B4-BE49-F238E27FC236}">
              <a16:creationId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8" name="Text Box 19">
          <a:extLst>
            <a:ext uri="{FF2B5EF4-FFF2-40B4-BE49-F238E27FC236}">
              <a16:creationId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1709" name="Text Box 15">
          <a:extLst>
            <a:ext uri="{FF2B5EF4-FFF2-40B4-BE49-F238E27FC236}">
              <a16:creationId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0" name="Text Box 16">
          <a:extLst>
            <a:ext uri="{FF2B5EF4-FFF2-40B4-BE49-F238E27FC236}">
              <a16:creationId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1" name="Text Box 17">
          <a:extLst>
            <a:ext uri="{FF2B5EF4-FFF2-40B4-BE49-F238E27FC236}">
              <a16:creationId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2" name="Text Box 18">
          <a:extLst>
            <a:ext uri="{FF2B5EF4-FFF2-40B4-BE49-F238E27FC236}">
              <a16:creationId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3" name="Text Box 19">
          <a:extLst>
            <a:ext uri="{FF2B5EF4-FFF2-40B4-BE49-F238E27FC236}">
              <a16:creationId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1714" name="Text Box 15">
          <a:extLst>
            <a:ext uri="{FF2B5EF4-FFF2-40B4-BE49-F238E27FC236}">
              <a16:creationId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5" name="Text Box 16">
          <a:extLst>
            <a:ext uri="{FF2B5EF4-FFF2-40B4-BE49-F238E27FC236}">
              <a16:creationId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6" name="Text Box 17">
          <a:extLst>
            <a:ext uri="{FF2B5EF4-FFF2-40B4-BE49-F238E27FC236}">
              <a16:creationId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7" name="Text Box 18">
          <a:extLst>
            <a:ext uri="{FF2B5EF4-FFF2-40B4-BE49-F238E27FC236}">
              <a16:creationId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8" name="Text Box 19">
          <a:extLst>
            <a:ext uri="{FF2B5EF4-FFF2-40B4-BE49-F238E27FC236}">
              <a16:creationId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1719" name="Text Box 15">
          <a:extLst>
            <a:ext uri="{FF2B5EF4-FFF2-40B4-BE49-F238E27FC236}">
              <a16:creationId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014"/>
    <xdr:sp macro="" textlink="">
      <xdr:nvSpPr>
        <xdr:cNvPr id="1720" name="Text Box 15">
          <a:extLst>
            <a:ext uri="{FF2B5EF4-FFF2-40B4-BE49-F238E27FC236}">
              <a16:creationId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1" name="Text Box 16">
          <a:extLst>
            <a:ext uri="{FF2B5EF4-FFF2-40B4-BE49-F238E27FC236}">
              <a16:creationId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2" name="Text Box 17">
          <a:extLst>
            <a:ext uri="{FF2B5EF4-FFF2-40B4-BE49-F238E27FC236}">
              <a16:creationId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3" name="Text Box 18">
          <a:extLst>
            <a:ext uri="{FF2B5EF4-FFF2-40B4-BE49-F238E27FC236}">
              <a16:creationId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4" name="Text Box 19">
          <a:extLst>
            <a:ext uri="{FF2B5EF4-FFF2-40B4-BE49-F238E27FC236}">
              <a16:creationId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1725" name="Text Box 15">
          <a:extLst>
            <a:ext uri="{FF2B5EF4-FFF2-40B4-BE49-F238E27FC236}">
              <a16:creationId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1726" name="Text Box 15">
          <a:extLst>
            <a:ext uri="{FF2B5EF4-FFF2-40B4-BE49-F238E27FC236}">
              <a16:creationId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1727" name="Text Box 15">
          <a:extLst>
            <a:ext uri="{FF2B5EF4-FFF2-40B4-BE49-F238E27FC236}">
              <a16:creationId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28" name="Text Box 16">
          <a:extLst>
            <a:ext uri="{FF2B5EF4-FFF2-40B4-BE49-F238E27FC236}">
              <a16:creationId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29" name="Text Box 17">
          <a:extLst>
            <a:ext uri="{FF2B5EF4-FFF2-40B4-BE49-F238E27FC236}">
              <a16:creationId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30" name="Text Box 18">
          <a:extLst>
            <a:ext uri="{FF2B5EF4-FFF2-40B4-BE49-F238E27FC236}">
              <a16:creationId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1731" name="Text Box 15">
          <a:extLst>
            <a:ext uri="{FF2B5EF4-FFF2-40B4-BE49-F238E27FC236}">
              <a16:creationId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2"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3"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4"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5"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6"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7"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8"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9"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0" name="Text Box 16">
          <a:extLst>
            <a:ext uri="{FF2B5EF4-FFF2-40B4-BE49-F238E27FC236}">
              <a16:creationId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1" name="Text Box 17">
          <a:extLst>
            <a:ext uri="{FF2B5EF4-FFF2-40B4-BE49-F238E27FC236}">
              <a16:creationId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2" name="Text Box 18">
          <a:extLst>
            <a:ext uri="{FF2B5EF4-FFF2-40B4-BE49-F238E27FC236}">
              <a16:creationId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3" name="Text Box 19">
          <a:extLst>
            <a:ext uri="{FF2B5EF4-FFF2-40B4-BE49-F238E27FC236}">
              <a16:creationId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4" name="Text Box 16">
          <a:extLst>
            <a:ext uri="{FF2B5EF4-FFF2-40B4-BE49-F238E27FC236}">
              <a16:creationId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5" name="Text Box 17">
          <a:extLst>
            <a:ext uri="{FF2B5EF4-FFF2-40B4-BE49-F238E27FC236}">
              <a16:creationId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6" name="Text Box 18">
          <a:extLst>
            <a:ext uri="{FF2B5EF4-FFF2-40B4-BE49-F238E27FC236}">
              <a16:creationId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7" name="Text Box 19">
          <a:extLst>
            <a:ext uri="{FF2B5EF4-FFF2-40B4-BE49-F238E27FC236}">
              <a16:creationId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48" name="Text Box 16">
          <a:extLst>
            <a:ext uri="{FF2B5EF4-FFF2-40B4-BE49-F238E27FC236}">
              <a16:creationId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49" name="Text Box 17">
          <a:extLst>
            <a:ext uri="{FF2B5EF4-FFF2-40B4-BE49-F238E27FC236}">
              <a16:creationId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50" name="Text Box 18">
          <a:extLst>
            <a:ext uri="{FF2B5EF4-FFF2-40B4-BE49-F238E27FC236}">
              <a16:creationId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51" name="Text Box 19">
          <a:extLst>
            <a:ext uri="{FF2B5EF4-FFF2-40B4-BE49-F238E27FC236}">
              <a16:creationId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752" name="Text Box 15">
          <a:extLst>
            <a:ext uri="{FF2B5EF4-FFF2-40B4-BE49-F238E27FC236}">
              <a16:creationId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3" name="Text Box 16">
          <a:extLst>
            <a:ext uri="{FF2B5EF4-FFF2-40B4-BE49-F238E27FC236}">
              <a16:creationId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4" name="Text Box 17">
          <a:extLst>
            <a:ext uri="{FF2B5EF4-FFF2-40B4-BE49-F238E27FC236}">
              <a16:creationId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5" name="Text Box 18">
          <a:extLst>
            <a:ext uri="{FF2B5EF4-FFF2-40B4-BE49-F238E27FC236}">
              <a16:creationId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6" name="Text Box 19">
          <a:extLst>
            <a:ext uri="{FF2B5EF4-FFF2-40B4-BE49-F238E27FC236}">
              <a16:creationId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57" name="Text Box 15">
          <a:extLst>
            <a:ext uri="{FF2B5EF4-FFF2-40B4-BE49-F238E27FC236}">
              <a16:creationId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58" name="Text Box 16">
          <a:extLst>
            <a:ext uri="{FF2B5EF4-FFF2-40B4-BE49-F238E27FC236}">
              <a16:creationId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59" name="Text Box 17">
          <a:extLst>
            <a:ext uri="{FF2B5EF4-FFF2-40B4-BE49-F238E27FC236}">
              <a16:creationId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60" name="Text Box 18">
          <a:extLst>
            <a:ext uri="{FF2B5EF4-FFF2-40B4-BE49-F238E27FC236}">
              <a16:creationId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1" name="Text Box 16">
          <a:extLst>
            <a:ext uri="{FF2B5EF4-FFF2-40B4-BE49-F238E27FC236}">
              <a16:creationId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2" name="Text Box 17">
          <a:extLst>
            <a:ext uri="{FF2B5EF4-FFF2-40B4-BE49-F238E27FC236}">
              <a16:creationId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3" name="Text Box 18">
          <a:extLst>
            <a:ext uri="{FF2B5EF4-FFF2-40B4-BE49-F238E27FC236}">
              <a16:creationId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4" name="Text Box 19">
          <a:extLst>
            <a:ext uri="{FF2B5EF4-FFF2-40B4-BE49-F238E27FC236}">
              <a16:creationId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5" name="Text Box 16">
          <a:extLst>
            <a:ext uri="{FF2B5EF4-FFF2-40B4-BE49-F238E27FC236}">
              <a16:creationId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6" name="Text Box 17">
          <a:extLst>
            <a:ext uri="{FF2B5EF4-FFF2-40B4-BE49-F238E27FC236}">
              <a16:creationId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7" name="Text Box 18">
          <a:extLst>
            <a:ext uri="{FF2B5EF4-FFF2-40B4-BE49-F238E27FC236}">
              <a16:creationId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8" name="Text Box 19">
          <a:extLst>
            <a:ext uri="{FF2B5EF4-FFF2-40B4-BE49-F238E27FC236}">
              <a16:creationId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1769" name="Text Box 15">
          <a:extLst>
            <a:ext uri="{FF2B5EF4-FFF2-40B4-BE49-F238E27FC236}">
              <a16:creationId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770" name="Text Box 15">
          <a:extLst>
            <a:ext uri="{FF2B5EF4-FFF2-40B4-BE49-F238E27FC236}">
              <a16:creationId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1771" name="Text Box 15">
          <a:extLst>
            <a:ext uri="{FF2B5EF4-FFF2-40B4-BE49-F238E27FC236}">
              <a16:creationId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772" name="Text Box 15">
          <a:extLst>
            <a:ext uri="{FF2B5EF4-FFF2-40B4-BE49-F238E27FC236}">
              <a16:creationId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773" name="Text Box 15">
          <a:extLst>
            <a:ext uri="{FF2B5EF4-FFF2-40B4-BE49-F238E27FC236}">
              <a16:creationId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774" name="Text Box 15">
          <a:extLst>
            <a:ext uri="{FF2B5EF4-FFF2-40B4-BE49-F238E27FC236}">
              <a16:creationId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5" name="Text Box 16">
          <a:extLst>
            <a:ext uri="{FF2B5EF4-FFF2-40B4-BE49-F238E27FC236}">
              <a16:creationId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6" name="Text Box 17">
          <a:extLst>
            <a:ext uri="{FF2B5EF4-FFF2-40B4-BE49-F238E27FC236}">
              <a16:creationId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7" name="Text Box 18">
          <a:extLst>
            <a:ext uri="{FF2B5EF4-FFF2-40B4-BE49-F238E27FC236}">
              <a16:creationId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8" name="Text Box 19">
          <a:extLst>
            <a:ext uri="{FF2B5EF4-FFF2-40B4-BE49-F238E27FC236}">
              <a16:creationId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79" name="Text Box 16">
          <a:extLst>
            <a:ext uri="{FF2B5EF4-FFF2-40B4-BE49-F238E27FC236}">
              <a16:creationId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0" name="Text Box 17">
          <a:extLst>
            <a:ext uri="{FF2B5EF4-FFF2-40B4-BE49-F238E27FC236}">
              <a16:creationId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1" name="Text Box 18">
          <a:extLst>
            <a:ext uri="{FF2B5EF4-FFF2-40B4-BE49-F238E27FC236}">
              <a16:creationId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2" name="Text Box 19">
          <a:extLst>
            <a:ext uri="{FF2B5EF4-FFF2-40B4-BE49-F238E27FC236}">
              <a16:creationId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3" name="Text Box 16">
          <a:extLst>
            <a:ext uri="{FF2B5EF4-FFF2-40B4-BE49-F238E27FC236}">
              <a16:creationId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4" name="Text Box 17">
          <a:extLst>
            <a:ext uri="{FF2B5EF4-FFF2-40B4-BE49-F238E27FC236}">
              <a16:creationId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5" name="Text Box 18">
          <a:extLst>
            <a:ext uri="{FF2B5EF4-FFF2-40B4-BE49-F238E27FC236}">
              <a16:creationId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6" name="Text Box 19">
          <a:extLst>
            <a:ext uri="{FF2B5EF4-FFF2-40B4-BE49-F238E27FC236}">
              <a16:creationId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7" name="Text Box 16">
          <a:extLst>
            <a:ext uri="{FF2B5EF4-FFF2-40B4-BE49-F238E27FC236}">
              <a16:creationId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8" name="Text Box 17">
          <a:extLst>
            <a:ext uri="{FF2B5EF4-FFF2-40B4-BE49-F238E27FC236}">
              <a16:creationId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9" name="Text Box 18">
          <a:extLst>
            <a:ext uri="{FF2B5EF4-FFF2-40B4-BE49-F238E27FC236}">
              <a16:creationId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90" name="Text Box 19">
          <a:extLst>
            <a:ext uri="{FF2B5EF4-FFF2-40B4-BE49-F238E27FC236}">
              <a16:creationId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1" name="Text Box 16">
          <a:extLst>
            <a:ext uri="{FF2B5EF4-FFF2-40B4-BE49-F238E27FC236}">
              <a16:creationId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2" name="Text Box 17">
          <a:extLst>
            <a:ext uri="{FF2B5EF4-FFF2-40B4-BE49-F238E27FC236}">
              <a16:creationId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3" name="Text Box 18">
          <a:extLst>
            <a:ext uri="{FF2B5EF4-FFF2-40B4-BE49-F238E27FC236}">
              <a16:creationId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4" name="Text Box 16">
          <a:extLst>
            <a:ext uri="{FF2B5EF4-FFF2-40B4-BE49-F238E27FC236}">
              <a16:creationId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5" name="Text Box 17">
          <a:extLst>
            <a:ext uri="{FF2B5EF4-FFF2-40B4-BE49-F238E27FC236}">
              <a16:creationId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6" name="Text Box 18">
          <a:extLst>
            <a:ext uri="{FF2B5EF4-FFF2-40B4-BE49-F238E27FC236}">
              <a16:creationId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7" name="Text Box 19">
          <a:extLst>
            <a:ext uri="{FF2B5EF4-FFF2-40B4-BE49-F238E27FC236}">
              <a16:creationId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8" name="Text Box 16">
          <a:extLst>
            <a:ext uri="{FF2B5EF4-FFF2-40B4-BE49-F238E27FC236}">
              <a16:creationId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9" name="Text Box 17">
          <a:extLst>
            <a:ext uri="{FF2B5EF4-FFF2-40B4-BE49-F238E27FC236}">
              <a16:creationId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800" name="Text Box 18">
          <a:extLst>
            <a:ext uri="{FF2B5EF4-FFF2-40B4-BE49-F238E27FC236}">
              <a16:creationId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801" name="Text Box 19">
          <a:extLst>
            <a:ext uri="{FF2B5EF4-FFF2-40B4-BE49-F238E27FC236}">
              <a16:creationId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2" name="Text Box 16">
          <a:extLst>
            <a:ext uri="{FF2B5EF4-FFF2-40B4-BE49-F238E27FC236}">
              <a16:creationId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3" name="Text Box 17">
          <a:extLst>
            <a:ext uri="{FF2B5EF4-FFF2-40B4-BE49-F238E27FC236}">
              <a16:creationId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4" name="Text Box 18">
          <a:extLst>
            <a:ext uri="{FF2B5EF4-FFF2-40B4-BE49-F238E27FC236}">
              <a16:creationId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5" name="Text Box 19">
          <a:extLst>
            <a:ext uri="{FF2B5EF4-FFF2-40B4-BE49-F238E27FC236}">
              <a16:creationId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61691"/>
    <xdr:sp macro="" textlink="">
      <xdr:nvSpPr>
        <xdr:cNvPr id="1806" name="Text Box 15">
          <a:extLst>
            <a:ext uri="{FF2B5EF4-FFF2-40B4-BE49-F238E27FC236}">
              <a16:creationId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7" name="Text Box 16">
          <a:extLst>
            <a:ext uri="{FF2B5EF4-FFF2-40B4-BE49-F238E27FC236}">
              <a16:creationId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8" name="Text Box 17">
          <a:extLst>
            <a:ext uri="{FF2B5EF4-FFF2-40B4-BE49-F238E27FC236}">
              <a16:creationId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9" name="Text Box 18">
          <a:extLst>
            <a:ext uri="{FF2B5EF4-FFF2-40B4-BE49-F238E27FC236}">
              <a16:creationId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10" name="Text Box 19">
          <a:extLst>
            <a:ext uri="{FF2B5EF4-FFF2-40B4-BE49-F238E27FC236}">
              <a16:creationId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1811" name="Text Box 15">
          <a:extLst>
            <a:ext uri="{FF2B5EF4-FFF2-40B4-BE49-F238E27FC236}">
              <a16:creationId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2" name="Text Box 16">
          <a:extLst>
            <a:ext uri="{FF2B5EF4-FFF2-40B4-BE49-F238E27FC236}">
              <a16:creationId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3" name="Text Box 17">
          <a:extLst>
            <a:ext uri="{FF2B5EF4-FFF2-40B4-BE49-F238E27FC236}">
              <a16:creationId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4" name="Text Box 18">
          <a:extLst>
            <a:ext uri="{FF2B5EF4-FFF2-40B4-BE49-F238E27FC236}">
              <a16:creationId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5" name="Text Box 19">
          <a:extLst>
            <a:ext uri="{FF2B5EF4-FFF2-40B4-BE49-F238E27FC236}">
              <a16:creationId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1816" name="Text Box 15">
          <a:extLst>
            <a:ext uri="{FF2B5EF4-FFF2-40B4-BE49-F238E27FC236}">
              <a16:creationId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014"/>
    <xdr:sp macro="" textlink="">
      <xdr:nvSpPr>
        <xdr:cNvPr id="1817" name="Text Box 15">
          <a:extLst>
            <a:ext uri="{FF2B5EF4-FFF2-40B4-BE49-F238E27FC236}">
              <a16:creationId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18" name="Text Box 16">
          <a:extLst>
            <a:ext uri="{FF2B5EF4-FFF2-40B4-BE49-F238E27FC236}">
              <a16:creationId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19" name="Text Box 17">
          <a:extLst>
            <a:ext uri="{FF2B5EF4-FFF2-40B4-BE49-F238E27FC236}">
              <a16:creationId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20" name="Text Box 18">
          <a:extLst>
            <a:ext uri="{FF2B5EF4-FFF2-40B4-BE49-F238E27FC236}">
              <a16:creationId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21" name="Text Box 19">
          <a:extLst>
            <a:ext uri="{FF2B5EF4-FFF2-40B4-BE49-F238E27FC236}">
              <a16:creationId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1822" name="Text Box 15">
          <a:extLst>
            <a:ext uri="{FF2B5EF4-FFF2-40B4-BE49-F238E27FC236}">
              <a16:creationId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1823" name="Text Box 15">
          <a:extLst>
            <a:ext uri="{FF2B5EF4-FFF2-40B4-BE49-F238E27FC236}">
              <a16:creationId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1824" name="Text Box 15">
          <a:extLst>
            <a:ext uri="{FF2B5EF4-FFF2-40B4-BE49-F238E27FC236}">
              <a16:creationId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5" name="Text Box 16">
          <a:extLst>
            <a:ext uri="{FF2B5EF4-FFF2-40B4-BE49-F238E27FC236}">
              <a16:creationId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6" name="Text Box 17">
          <a:extLst>
            <a:ext uri="{FF2B5EF4-FFF2-40B4-BE49-F238E27FC236}">
              <a16:creationId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7" name="Text Box 18">
          <a:extLst>
            <a:ext uri="{FF2B5EF4-FFF2-40B4-BE49-F238E27FC236}">
              <a16:creationId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1828" name="Text Box 15">
          <a:extLst>
            <a:ext uri="{FF2B5EF4-FFF2-40B4-BE49-F238E27FC236}">
              <a16:creationId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29" name="Text Box 16">
          <a:extLst>
            <a:ext uri="{FF2B5EF4-FFF2-40B4-BE49-F238E27FC236}">
              <a16:creationId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0" name="Text Box 17">
          <a:extLst>
            <a:ext uri="{FF2B5EF4-FFF2-40B4-BE49-F238E27FC236}">
              <a16:creationId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1" name="Text Box 18">
          <a:extLst>
            <a:ext uri="{FF2B5EF4-FFF2-40B4-BE49-F238E27FC236}">
              <a16:creationId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2" name="Text Box 19">
          <a:extLst>
            <a:ext uri="{FF2B5EF4-FFF2-40B4-BE49-F238E27FC236}">
              <a16:creationId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3" name="Text Box 16">
          <a:extLst>
            <a:ext uri="{FF2B5EF4-FFF2-40B4-BE49-F238E27FC236}">
              <a16:creationId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4" name="Text Box 17">
          <a:extLst>
            <a:ext uri="{FF2B5EF4-FFF2-40B4-BE49-F238E27FC236}">
              <a16:creationId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5" name="Text Box 18">
          <a:extLst>
            <a:ext uri="{FF2B5EF4-FFF2-40B4-BE49-F238E27FC236}">
              <a16:creationId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6" name="Text Box 19">
          <a:extLst>
            <a:ext uri="{FF2B5EF4-FFF2-40B4-BE49-F238E27FC236}">
              <a16:creationId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7" name="Text Box 16">
          <a:extLst>
            <a:ext uri="{FF2B5EF4-FFF2-40B4-BE49-F238E27FC236}">
              <a16:creationId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8" name="Text Box 17">
          <a:extLst>
            <a:ext uri="{FF2B5EF4-FFF2-40B4-BE49-F238E27FC236}">
              <a16:creationId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9" name="Text Box 18">
          <a:extLst>
            <a:ext uri="{FF2B5EF4-FFF2-40B4-BE49-F238E27FC236}">
              <a16:creationId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40" name="Text Box 19">
          <a:extLst>
            <a:ext uri="{FF2B5EF4-FFF2-40B4-BE49-F238E27FC236}">
              <a16:creationId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1" name="Text Box 16">
          <a:extLst>
            <a:ext uri="{FF2B5EF4-FFF2-40B4-BE49-F238E27FC236}">
              <a16:creationId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2" name="Text Box 17">
          <a:extLst>
            <a:ext uri="{FF2B5EF4-FFF2-40B4-BE49-F238E27FC236}">
              <a16:creationId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3" name="Text Box 18">
          <a:extLst>
            <a:ext uri="{FF2B5EF4-FFF2-40B4-BE49-F238E27FC236}">
              <a16:creationId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4" name="Text Box 19">
          <a:extLst>
            <a:ext uri="{FF2B5EF4-FFF2-40B4-BE49-F238E27FC236}">
              <a16:creationId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5" name="Text Box 16">
          <a:extLst>
            <a:ext uri="{FF2B5EF4-FFF2-40B4-BE49-F238E27FC236}">
              <a16:creationId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6" name="Text Box 17">
          <a:extLst>
            <a:ext uri="{FF2B5EF4-FFF2-40B4-BE49-F238E27FC236}">
              <a16:creationId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7" name="Text Box 18">
          <a:extLst>
            <a:ext uri="{FF2B5EF4-FFF2-40B4-BE49-F238E27FC236}">
              <a16:creationId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8" name="Text Box 19">
          <a:extLst>
            <a:ext uri="{FF2B5EF4-FFF2-40B4-BE49-F238E27FC236}">
              <a16:creationId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849" name="Text Box 15">
          <a:extLst>
            <a:ext uri="{FF2B5EF4-FFF2-40B4-BE49-F238E27FC236}">
              <a16:creationId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0" name="Text Box 16">
          <a:extLst>
            <a:ext uri="{FF2B5EF4-FFF2-40B4-BE49-F238E27FC236}">
              <a16:creationId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1" name="Text Box 17">
          <a:extLst>
            <a:ext uri="{FF2B5EF4-FFF2-40B4-BE49-F238E27FC236}">
              <a16:creationId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2" name="Text Box 18">
          <a:extLst>
            <a:ext uri="{FF2B5EF4-FFF2-40B4-BE49-F238E27FC236}">
              <a16:creationId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3" name="Text Box 19">
          <a:extLst>
            <a:ext uri="{FF2B5EF4-FFF2-40B4-BE49-F238E27FC236}">
              <a16:creationId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54" name="Text Box 15">
          <a:extLst>
            <a:ext uri="{FF2B5EF4-FFF2-40B4-BE49-F238E27FC236}">
              <a16:creationId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5" name="Text Box 16">
          <a:extLst>
            <a:ext uri="{FF2B5EF4-FFF2-40B4-BE49-F238E27FC236}">
              <a16:creationId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6" name="Text Box 17">
          <a:extLst>
            <a:ext uri="{FF2B5EF4-FFF2-40B4-BE49-F238E27FC236}">
              <a16:creationId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7" name="Text Box 18">
          <a:extLst>
            <a:ext uri="{FF2B5EF4-FFF2-40B4-BE49-F238E27FC236}">
              <a16:creationId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58" name="Text Box 16">
          <a:extLst>
            <a:ext uri="{FF2B5EF4-FFF2-40B4-BE49-F238E27FC236}">
              <a16:creationId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59" name="Text Box 17">
          <a:extLst>
            <a:ext uri="{FF2B5EF4-FFF2-40B4-BE49-F238E27FC236}">
              <a16:creationId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0" name="Text Box 18">
          <a:extLst>
            <a:ext uri="{FF2B5EF4-FFF2-40B4-BE49-F238E27FC236}">
              <a16:creationId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1" name="Text Box 19">
          <a:extLst>
            <a:ext uri="{FF2B5EF4-FFF2-40B4-BE49-F238E27FC236}">
              <a16:creationId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2" name="Text Box 16">
          <a:extLst>
            <a:ext uri="{FF2B5EF4-FFF2-40B4-BE49-F238E27FC236}">
              <a16:creationId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3" name="Text Box 17">
          <a:extLst>
            <a:ext uri="{FF2B5EF4-FFF2-40B4-BE49-F238E27FC236}">
              <a16:creationId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4" name="Text Box 18">
          <a:extLst>
            <a:ext uri="{FF2B5EF4-FFF2-40B4-BE49-F238E27FC236}">
              <a16:creationId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5" name="Text Box 19">
          <a:extLst>
            <a:ext uri="{FF2B5EF4-FFF2-40B4-BE49-F238E27FC236}">
              <a16:creationId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1866" name="Text Box 15">
          <a:extLst>
            <a:ext uri="{FF2B5EF4-FFF2-40B4-BE49-F238E27FC236}">
              <a16:creationId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1867" name="Text Box 15">
          <a:extLst>
            <a:ext uri="{FF2B5EF4-FFF2-40B4-BE49-F238E27FC236}">
              <a16:creationId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1868" name="Text Box 15">
          <a:extLst>
            <a:ext uri="{FF2B5EF4-FFF2-40B4-BE49-F238E27FC236}">
              <a16:creationId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1869" name="Text Box 15">
          <a:extLst>
            <a:ext uri="{FF2B5EF4-FFF2-40B4-BE49-F238E27FC236}">
              <a16:creationId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1870" name="Text Box 15">
          <a:extLst>
            <a:ext uri="{FF2B5EF4-FFF2-40B4-BE49-F238E27FC236}">
              <a16:creationId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1871" name="Text Box 15">
          <a:extLst>
            <a:ext uri="{FF2B5EF4-FFF2-40B4-BE49-F238E27FC236}">
              <a16:creationId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2" name="Text Box 16">
          <a:extLst>
            <a:ext uri="{FF2B5EF4-FFF2-40B4-BE49-F238E27FC236}">
              <a16:creationId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3" name="Text Box 17">
          <a:extLst>
            <a:ext uri="{FF2B5EF4-FFF2-40B4-BE49-F238E27FC236}">
              <a16:creationId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4" name="Text Box 18">
          <a:extLst>
            <a:ext uri="{FF2B5EF4-FFF2-40B4-BE49-F238E27FC236}">
              <a16:creationId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5" name="Text Box 19">
          <a:extLst>
            <a:ext uri="{FF2B5EF4-FFF2-40B4-BE49-F238E27FC236}">
              <a16:creationId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6" name="Text Box 16">
          <a:extLst>
            <a:ext uri="{FF2B5EF4-FFF2-40B4-BE49-F238E27FC236}">
              <a16:creationId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7" name="Text Box 17">
          <a:extLst>
            <a:ext uri="{FF2B5EF4-FFF2-40B4-BE49-F238E27FC236}">
              <a16:creationId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8" name="Text Box 18">
          <a:extLst>
            <a:ext uri="{FF2B5EF4-FFF2-40B4-BE49-F238E27FC236}">
              <a16:creationId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9" name="Text Box 19">
          <a:extLst>
            <a:ext uri="{FF2B5EF4-FFF2-40B4-BE49-F238E27FC236}">
              <a16:creationId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0" name="Text Box 16">
          <a:extLst>
            <a:ext uri="{FF2B5EF4-FFF2-40B4-BE49-F238E27FC236}">
              <a16:creationId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1" name="Text Box 17">
          <a:extLst>
            <a:ext uri="{FF2B5EF4-FFF2-40B4-BE49-F238E27FC236}">
              <a16:creationId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2" name="Text Box 18">
          <a:extLst>
            <a:ext uri="{FF2B5EF4-FFF2-40B4-BE49-F238E27FC236}">
              <a16:creationId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3" name="Text Box 19">
          <a:extLst>
            <a:ext uri="{FF2B5EF4-FFF2-40B4-BE49-F238E27FC236}">
              <a16:creationId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884" name="Text Box 15">
          <a:extLst>
            <a:ext uri="{FF2B5EF4-FFF2-40B4-BE49-F238E27FC236}">
              <a16:creationId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5" name="Text Box 16">
          <a:extLst>
            <a:ext uri="{FF2B5EF4-FFF2-40B4-BE49-F238E27FC236}">
              <a16:creationId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6" name="Text Box 17">
          <a:extLst>
            <a:ext uri="{FF2B5EF4-FFF2-40B4-BE49-F238E27FC236}">
              <a16:creationId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7" name="Text Box 18">
          <a:extLst>
            <a:ext uri="{FF2B5EF4-FFF2-40B4-BE49-F238E27FC236}">
              <a16:creationId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8" name="Text Box 19">
          <a:extLst>
            <a:ext uri="{FF2B5EF4-FFF2-40B4-BE49-F238E27FC236}">
              <a16:creationId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89" name="Text Box 15">
          <a:extLst>
            <a:ext uri="{FF2B5EF4-FFF2-40B4-BE49-F238E27FC236}">
              <a16:creationId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0" name="Text Box 16">
          <a:extLst>
            <a:ext uri="{FF2B5EF4-FFF2-40B4-BE49-F238E27FC236}">
              <a16:creationId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1" name="Text Box 17">
          <a:extLst>
            <a:ext uri="{FF2B5EF4-FFF2-40B4-BE49-F238E27FC236}">
              <a16:creationId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2" name="Text Box 18">
          <a:extLst>
            <a:ext uri="{FF2B5EF4-FFF2-40B4-BE49-F238E27FC236}">
              <a16:creationId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3" name="Text Box 16">
          <a:extLst>
            <a:ext uri="{FF2B5EF4-FFF2-40B4-BE49-F238E27FC236}">
              <a16:creationId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4" name="Text Box 17">
          <a:extLst>
            <a:ext uri="{FF2B5EF4-FFF2-40B4-BE49-F238E27FC236}">
              <a16:creationId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5" name="Text Box 18">
          <a:extLst>
            <a:ext uri="{FF2B5EF4-FFF2-40B4-BE49-F238E27FC236}">
              <a16:creationId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6" name="Text Box 19">
          <a:extLst>
            <a:ext uri="{FF2B5EF4-FFF2-40B4-BE49-F238E27FC236}">
              <a16:creationId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7" name="Text Box 16">
          <a:extLst>
            <a:ext uri="{FF2B5EF4-FFF2-40B4-BE49-F238E27FC236}">
              <a16:creationId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8" name="Text Box 17">
          <a:extLst>
            <a:ext uri="{FF2B5EF4-FFF2-40B4-BE49-F238E27FC236}">
              <a16:creationId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9" name="Text Box 18">
          <a:extLst>
            <a:ext uri="{FF2B5EF4-FFF2-40B4-BE49-F238E27FC236}">
              <a16:creationId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900" name="Text Box 19">
          <a:extLst>
            <a:ext uri="{FF2B5EF4-FFF2-40B4-BE49-F238E27FC236}">
              <a16:creationId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1" name="Text Box 16">
          <a:extLst>
            <a:ext uri="{FF2B5EF4-FFF2-40B4-BE49-F238E27FC236}">
              <a16:creationId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2" name="Text Box 17">
          <a:extLst>
            <a:ext uri="{FF2B5EF4-FFF2-40B4-BE49-F238E27FC236}">
              <a16:creationId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3" name="Text Box 18">
          <a:extLst>
            <a:ext uri="{FF2B5EF4-FFF2-40B4-BE49-F238E27FC236}">
              <a16:creationId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4" name="Text Box 19">
          <a:extLst>
            <a:ext uri="{FF2B5EF4-FFF2-40B4-BE49-F238E27FC236}">
              <a16:creationId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1905" name="Text Box 15">
          <a:extLst>
            <a:ext uri="{FF2B5EF4-FFF2-40B4-BE49-F238E27FC236}">
              <a16:creationId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6" name="Text Box 16">
          <a:extLst>
            <a:ext uri="{FF2B5EF4-FFF2-40B4-BE49-F238E27FC236}">
              <a16:creationId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7" name="Text Box 17">
          <a:extLst>
            <a:ext uri="{FF2B5EF4-FFF2-40B4-BE49-F238E27FC236}">
              <a16:creationId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8" name="Text Box 18">
          <a:extLst>
            <a:ext uri="{FF2B5EF4-FFF2-40B4-BE49-F238E27FC236}">
              <a16:creationId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9" name="Text Box 19">
          <a:extLst>
            <a:ext uri="{FF2B5EF4-FFF2-40B4-BE49-F238E27FC236}">
              <a16:creationId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1910" name="Text Box 15">
          <a:extLst>
            <a:ext uri="{FF2B5EF4-FFF2-40B4-BE49-F238E27FC236}">
              <a16:creationId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1" name="Text Box 16">
          <a:extLst>
            <a:ext uri="{FF2B5EF4-FFF2-40B4-BE49-F238E27FC236}">
              <a16:creationId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2" name="Text Box 17">
          <a:extLst>
            <a:ext uri="{FF2B5EF4-FFF2-40B4-BE49-F238E27FC236}">
              <a16:creationId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3" name="Text Box 18">
          <a:extLst>
            <a:ext uri="{FF2B5EF4-FFF2-40B4-BE49-F238E27FC236}">
              <a16:creationId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4" name="Text Box 19">
          <a:extLst>
            <a:ext uri="{FF2B5EF4-FFF2-40B4-BE49-F238E27FC236}">
              <a16:creationId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1915" name="Text Box 15">
          <a:extLst>
            <a:ext uri="{FF2B5EF4-FFF2-40B4-BE49-F238E27FC236}">
              <a16:creationId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014"/>
    <xdr:sp macro="" textlink="">
      <xdr:nvSpPr>
        <xdr:cNvPr id="1916" name="Text Box 15">
          <a:extLst>
            <a:ext uri="{FF2B5EF4-FFF2-40B4-BE49-F238E27FC236}">
              <a16:creationId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7" name="Text Box 16">
          <a:extLst>
            <a:ext uri="{FF2B5EF4-FFF2-40B4-BE49-F238E27FC236}">
              <a16:creationId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8" name="Text Box 17">
          <a:extLst>
            <a:ext uri="{FF2B5EF4-FFF2-40B4-BE49-F238E27FC236}">
              <a16:creationId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9" name="Text Box 18">
          <a:extLst>
            <a:ext uri="{FF2B5EF4-FFF2-40B4-BE49-F238E27FC236}">
              <a16:creationId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20" name="Text Box 19">
          <a:extLst>
            <a:ext uri="{FF2B5EF4-FFF2-40B4-BE49-F238E27FC236}">
              <a16:creationId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1921" name="Text Box 15">
          <a:extLst>
            <a:ext uri="{FF2B5EF4-FFF2-40B4-BE49-F238E27FC236}">
              <a16:creationId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1922" name="Text Box 15">
          <a:extLst>
            <a:ext uri="{FF2B5EF4-FFF2-40B4-BE49-F238E27FC236}">
              <a16:creationId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1923" name="Text Box 15">
          <a:extLst>
            <a:ext uri="{FF2B5EF4-FFF2-40B4-BE49-F238E27FC236}">
              <a16:creationId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4" name="Text Box 16">
          <a:extLst>
            <a:ext uri="{FF2B5EF4-FFF2-40B4-BE49-F238E27FC236}">
              <a16:creationId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5" name="Text Box 17">
          <a:extLst>
            <a:ext uri="{FF2B5EF4-FFF2-40B4-BE49-F238E27FC236}">
              <a16:creationId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6" name="Text Box 18">
          <a:extLst>
            <a:ext uri="{FF2B5EF4-FFF2-40B4-BE49-F238E27FC236}">
              <a16:creationId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1927" name="Text Box 15">
          <a:extLst>
            <a:ext uri="{FF2B5EF4-FFF2-40B4-BE49-F238E27FC236}">
              <a16:creationId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28" name="Text Box 16">
          <a:extLst>
            <a:ext uri="{FF2B5EF4-FFF2-40B4-BE49-F238E27FC236}">
              <a16:creationId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29" name="Text Box 17">
          <a:extLst>
            <a:ext uri="{FF2B5EF4-FFF2-40B4-BE49-F238E27FC236}">
              <a16:creationId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0" name="Text Box 18">
          <a:extLst>
            <a:ext uri="{FF2B5EF4-FFF2-40B4-BE49-F238E27FC236}">
              <a16:creationId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1" name="Text Box 19">
          <a:extLst>
            <a:ext uri="{FF2B5EF4-FFF2-40B4-BE49-F238E27FC236}">
              <a16:creationId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2" name="Text Box 16">
          <a:extLst>
            <a:ext uri="{FF2B5EF4-FFF2-40B4-BE49-F238E27FC236}">
              <a16:creationId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3" name="Text Box 17">
          <a:extLst>
            <a:ext uri="{FF2B5EF4-FFF2-40B4-BE49-F238E27FC236}">
              <a16:creationId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4" name="Text Box 18">
          <a:extLst>
            <a:ext uri="{FF2B5EF4-FFF2-40B4-BE49-F238E27FC236}">
              <a16:creationId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5" name="Text Box 19">
          <a:extLst>
            <a:ext uri="{FF2B5EF4-FFF2-40B4-BE49-F238E27FC236}">
              <a16:creationId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6" name="Text Box 16">
          <a:extLst>
            <a:ext uri="{FF2B5EF4-FFF2-40B4-BE49-F238E27FC236}">
              <a16:creationId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7" name="Text Box 17">
          <a:extLst>
            <a:ext uri="{FF2B5EF4-FFF2-40B4-BE49-F238E27FC236}">
              <a16:creationId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8" name="Text Box 18">
          <a:extLst>
            <a:ext uri="{FF2B5EF4-FFF2-40B4-BE49-F238E27FC236}">
              <a16:creationId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9" name="Text Box 19">
          <a:extLst>
            <a:ext uri="{FF2B5EF4-FFF2-40B4-BE49-F238E27FC236}">
              <a16:creationId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0" name="Text Box 16">
          <a:extLst>
            <a:ext uri="{FF2B5EF4-FFF2-40B4-BE49-F238E27FC236}">
              <a16:creationId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1" name="Text Box 17">
          <a:extLst>
            <a:ext uri="{FF2B5EF4-FFF2-40B4-BE49-F238E27FC236}">
              <a16:creationId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2" name="Text Box 18">
          <a:extLst>
            <a:ext uri="{FF2B5EF4-FFF2-40B4-BE49-F238E27FC236}">
              <a16:creationId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3" name="Text Box 19">
          <a:extLst>
            <a:ext uri="{FF2B5EF4-FFF2-40B4-BE49-F238E27FC236}">
              <a16:creationId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4" name="Text Box 16">
          <a:extLst>
            <a:ext uri="{FF2B5EF4-FFF2-40B4-BE49-F238E27FC236}">
              <a16:creationId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5" name="Text Box 17">
          <a:extLst>
            <a:ext uri="{FF2B5EF4-FFF2-40B4-BE49-F238E27FC236}">
              <a16:creationId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6" name="Text Box 18">
          <a:extLst>
            <a:ext uri="{FF2B5EF4-FFF2-40B4-BE49-F238E27FC236}">
              <a16:creationId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7" name="Text Box 19">
          <a:extLst>
            <a:ext uri="{FF2B5EF4-FFF2-40B4-BE49-F238E27FC236}">
              <a16:creationId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948" name="Text Box 15">
          <a:extLst>
            <a:ext uri="{FF2B5EF4-FFF2-40B4-BE49-F238E27FC236}">
              <a16:creationId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49" name="Text Box 16">
          <a:extLst>
            <a:ext uri="{FF2B5EF4-FFF2-40B4-BE49-F238E27FC236}">
              <a16:creationId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0" name="Text Box 17">
          <a:extLst>
            <a:ext uri="{FF2B5EF4-FFF2-40B4-BE49-F238E27FC236}">
              <a16:creationId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1" name="Text Box 18">
          <a:extLst>
            <a:ext uri="{FF2B5EF4-FFF2-40B4-BE49-F238E27FC236}">
              <a16:creationId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2" name="Text Box 19">
          <a:extLst>
            <a:ext uri="{FF2B5EF4-FFF2-40B4-BE49-F238E27FC236}">
              <a16:creationId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53" name="Text Box 15">
          <a:extLst>
            <a:ext uri="{FF2B5EF4-FFF2-40B4-BE49-F238E27FC236}">
              <a16:creationId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4" name="Text Box 16">
          <a:extLst>
            <a:ext uri="{FF2B5EF4-FFF2-40B4-BE49-F238E27FC236}">
              <a16:creationId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5" name="Text Box 17">
          <a:extLst>
            <a:ext uri="{FF2B5EF4-FFF2-40B4-BE49-F238E27FC236}">
              <a16:creationId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6" name="Text Box 18">
          <a:extLst>
            <a:ext uri="{FF2B5EF4-FFF2-40B4-BE49-F238E27FC236}">
              <a16:creationId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7" name="Text Box 16">
          <a:extLst>
            <a:ext uri="{FF2B5EF4-FFF2-40B4-BE49-F238E27FC236}">
              <a16:creationId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8" name="Text Box 17">
          <a:extLst>
            <a:ext uri="{FF2B5EF4-FFF2-40B4-BE49-F238E27FC236}">
              <a16:creationId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9" name="Text Box 18">
          <a:extLst>
            <a:ext uri="{FF2B5EF4-FFF2-40B4-BE49-F238E27FC236}">
              <a16:creationId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0" name="Text Box 19">
          <a:extLst>
            <a:ext uri="{FF2B5EF4-FFF2-40B4-BE49-F238E27FC236}">
              <a16:creationId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1" name="Text Box 16">
          <a:extLst>
            <a:ext uri="{FF2B5EF4-FFF2-40B4-BE49-F238E27FC236}">
              <a16:creationId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2" name="Text Box 17">
          <a:extLst>
            <a:ext uri="{FF2B5EF4-FFF2-40B4-BE49-F238E27FC236}">
              <a16:creationId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3" name="Text Box 18">
          <a:extLst>
            <a:ext uri="{FF2B5EF4-FFF2-40B4-BE49-F238E27FC236}">
              <a16:creationId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4" name="Text Box 19">
          <a:extLst>
            <a:ext uri="{FF2B5EF4-FFF2-40B4-BE49-F238E27FC236}">
              <a16:creationId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965" name="Text Box 15">
          <a:extLst>
            <a:ext uri="{FF2B5EF4-FFF2-40B4-BE49-F238E27FC236}">
              <a16:creationId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966" name="Text Box 15">
          <a:extLst>
            <a:ext uri="{FF2B5EF4-FFF2-40B4-BE49-F238E27FC236}">
              <a16:creationId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1967" name="Text Box 15">
          <a:extLst>
            <a:ext uri="{FF2B5EF4-FFF2-40B4-BE49-F238E27FC236}">
              <a16:creationId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968" name="Text Box 15">
          <a:extLst>
            <a:ext uri="{FF2B5EF4-FFF2-40B4-BE49-F238E27FC236}">
              <a16:creationId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969" name="Text Box 15">
          <a:extLst>
            <a:ext uri="{FF2B5EF4-FFF2-40B4-BE49-F238E27FC236}">
              <a16:creationId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970" name="Text Box 15">
          <a:extLst>
            <a:ext uri="{FF2B5EF4-FFF2-40B4-BE49-F238E27FC236}">
              <a16:creationId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1" name="Text Box 16">
          <a:extLst>
            <a:ext uri="{FF2B5EF4-FFF2-40B4-BE49-F238E27FC236}">
              <a16:creationId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2" name="Text Box 17">
          <a:extLst>
            <a:ext uri="{FF2B5EF4-FFF2-40B4-BE49-F238E27FC236}">
              <a16:creationId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3" name="Text Box 18">
          <a:extLst>
            <a:ext uri="{FF2B5EF4-FFF2-40B4-BE49-F238E27FC236}">
              <a16:creationId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4" name="Text Box 19">
          <a:extLst>
            <a:ext uri="{FF2B5EF4-FFF2-40B4-BE49-F238E27FC236}">
              <a16:creationId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5" name="Text Box 16">
          <a:extLst>
            <a:ext uri="{FF2B5EF4-FFF2-40B4-BE49-F238E27FC236}">
              <a16:creationId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6" name="Text Box 17">
          <a:extLst>
            <a:ext uri="{FF2B5EF4-FFF2-40B4-BE49-F238E27FC236}">
              <a16:creationId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7" name="Text Box 18">
          <a:extLst>
            <a:ext uri="{FF2B5EF4-FFF2-40B4-BE49-F238E27FC236}">
              <a16:creationId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8" name="Text Box 19">
          <a:extLst>
            <a:ext uri="{FF2B5EF4-FFF2-40B4-BE49-F238E27FC236}">
              <a16:creationId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79" name="Text Box 16">
          <a:extLst>
            <a:ext uri="{FF2B5EF4-FFF2-40B4-BE49-F238E27FC236}">
              <a16:creationId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0" name="Text Box 17">
          <a:extLst>
            <a:ext uri="{FF2B5EF4-FFF2-40B4-BE49-F238E27FC236}">
              <a16:creationId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1" name="Text Box 18">
          <a:extLst>
            <a:ext uri="{FF2B5EF4-FFF2-40B4-BE49-F238E27FC236}">
              <a16:creationId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2" name="Text Box 19">
          <a:extLst>
            <a:ext uri="{FF2B5EF4-FFF2-40B4-BE49-F238E27FC236}">
              <a16:creationId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3" name="Text Box 16">
          <a:extLst>
            <a:ext uri="{FF2B5EF4-FFF2-40B4-BE49-F238E27FC236}">
              <a16:creationId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4" name="Text Box 17">
          <a:extLst>
            <a:ext uri="{FF2B5EF4-FFF2-40B4-BE49-F238E27FC236}">
              <a16:creationId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5" name="Text Box 18">
          <a:extLst>
            <a:ext uri="{FF2B5EF4-FFF2-40B4-BE49-F238E27FC236}">
              <a16:creationId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6" name="Text Box 19">
          <a:extLst>
            <a:ext uri="{FF2B5EF4-FFF2-40B4-BE49-F238E27FC236}">
              <a16:creationId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7" name="Text Box 16">
          <a:extLst>
            <a:ext uri="{FF2B5EF4-FFF2-40B4-BE49-F238E27FC236}">
              <a16:creationId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8" name="Text Box 17">
          <a:extLst>
            <a:ext uri="{FF2B5EF4-FFF2-40B4-BE49-F238E27FC236}">
              <a16:creationId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9" name="Text Box 18">
          <a:extLst>
            <a:ext uri="{FF2B5EF4-FFF2-40B4-BE49-F238E27FC236}">
              <a16:creationId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0" name="Text Box 16">
          <a:extLst>
            <a:ext uri="{FF2B5EF4-FFF2-40B4-BE49-F238E27FC236}">
              <a16:creationId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1" name="Text Box 17">
          <a:extLst>
            <a:ext uri="{FF2B5EF4-FFF2-40B4-BE49-F238E27FC236}">
              <a16:creationId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2" name="Text Box 18">
          <a:extLst>
            <a:ext uri="{FF2B5EF4-FFF2-40B4-BE49-F238E27FC236}">
              <a16:creationId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3" name="Text Box 19">
          <a:extLst>
            <a:ext uri="{FF2B5EF4-FFF2-40B4-BE49-F238E27FC236}">
              <a16:creationId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4" name="Text Box 16">
          <a:extLst>
            <a:ext uri="{FF2B5EF4-FFF2-40B4-BE49-F238E27FC236}">
              <a16:creationId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5" name="Text Box 17">
          <a:extLst>
            <a:ext uri="{FF2B5EF4-FFF2-40B4-BE49-F238E27FC236}">
              <a16:creationId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6" name="Text Box 18">
          <a:extLst>
            <a:ext uri="{FF2B5EF4-FFF2-40B4-BE49-F238E27FC236}">
              <a16:creationId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7" name="Text Box 19">
          <a:extLst>
            <a:ext uri="{FF2B5EF4-FFF2-40B4-BE49-F238E27FC236}">
              <a16:creationId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98" name="Text Box 16">
          <a:extLst>
            <a:ext uri="{FF2B5EF4-FFF2-40B4-BE49-F238E27FC236}">
              <a16:creationId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99" name="Text Box 17">
          <a:extLst>
            <a:ext uri="{FF2B5EF4-FFF2-40B4-BE49-F238E27FC236}">
              <a16:creationId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00" name="Text Box 18">
          <a:extLst>
            <a:ext uri="{FF2B5EF4-FFF2-40B4-BE49-F238E27FC236}">
              <a16:creationId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01" name="Text Box 19">
          <a:extLst>
            <a:ext uri="{FF2B5EF4-FFF2-40B4-BE49-F238E27FC236}">
              <a16:creationId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61691"/>
    <xdr:sp macro="" textlink="">
      <xdr:nvSpPr>
        <xdr:cNvPr id="2002" name="Text Box 15">
          <a:extLst>
            <a:ext uri="{FF2B5EF4-FFF2-40B4-BE49-F238E27FC236}">
              <a16:creationId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3" name="Text Box 16">
          <a:extLst>
            <a:ext uri="{FF2B5EF4-FFF2-40B4-BE49-F238E27FC236}">
              <a16:creationId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4" name="Text Box 17">
          <a:extLst>
            <a:ext uri="{FF2B5EF4-FFF2-40B4-BE49-F238E27FC236}">
              <a16:creationId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5" name="Text Box 18">
          <a:extLst>
            <a:ext uri="{FF2B5EF4-FFF2-40B4-BE49-F238E27FC236}">
              <a16:creationId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6" name="Text Box 19">
          <a:extLst>
            <a:ext uri="{FF2B5EF4-FFF2-40B4-BE49-F238E27FC236}">
              <a16:creationId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2007" name="Text Box 15">
          <a:extLst>
            <a:ext uri="{FF2B5EF4-FFF2-40B4-BE49-F238E27FC236}">
              <a16:creationId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08" name="Text Box 16">
          <a:extLst>
            <a:ext uri="{FF2B5EF4-FFF2-40B4-BE49-F238E27FC236}">
              <a16:creationId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09" name="Text Box 17">
          <a:extLst>
            <a:ext uri="{FF2B5EF4-FFF2-40B4-BE49-F238E27FC236}">
              <a16:creationId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10" name="Text Box 18">
          <a:extLst>
            <a:ext uri="{FF2B5EF4-FFF2-40B4-BE49-F238E27FC236}">
              <a16:creationId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11" name="Text Box 19">
          <a:extLst>
            <a:ext uri="{FF2B5EF4-FFF2-40B4-BE49-F238E27FC236}">
              <a16:creationId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2012" name="Text Box 15">
          <a:extLst>
            <a:ext uri="{FF2B5EF4-FFF2-40B4-BE49-F238E27FC236}">
              <a16:creationId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014"/>
    <xdr:sp macro="" textlink="">
      <xdr:nvSpPr>
        <xdr:cNvPr id="2013" name="Text Box 15">
          <a:extLst>
            <a:ext uri="{FF2B5EF4-FFF2-40B4-BE49-F238E27FC236}">
              <a16:creationId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4" name="Text Box 16">
          <a:extLst>
            <a:ext uri="{FF2B5EF4-FFF2-40B4-BE49-F238E27FC236}">
              <a16:creationId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5" name="Text Box 17">
          <a:extLst>
            <a:ext uri="{FF2B5EF4-FFF2-40B4-BE49-F238E27FC236}">
              <a16:creationId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6" name="Text Box 18">
          <a:extLst>
            <a:ext uri="{FF2B5EF4-FFF2-40B4-BE49-F238E27FC236}">
              <a16:creationId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7" name="Text Box 19">
          <a:extLst>
            <a:ext uri="{FF2B5EF4-FFF2-40B4-BE49-F238E27FC236}">
              <a16:creationId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2018" name="Text Box 15">
          <a:extLst>
            <a:ext uri="{FF2B5EF4-FFF2-40B4-BE49-F238E27FC236}">
              <a16:creationId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2019" name="Text Box 15">
          <a:extLst>
            <a:ext uri="{FF2B5EF4-FFF2-40B4-BE49-F238E27FC236}">
              <a16:creationId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2020" name="Text Box 15">
          <a:extLst>
            <a:ext uri="{FF2B5EF4-FFF2-40B4-BE49-F238E27FC236}">
              <a16:creationId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1" name="Text Box 16">
          <a:extLst>
            <a:ext uri="{FF2B5EF4-FFF2-40B4-BE49-F238E27FC236}">
              <a16:creationId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2" name="Text Box 17">
          <a:extLst>
            <a:ext uri="{FF2B5EF4-FFF2-40B4-BE49-F238E27FC236}">
              <a16:creationId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3" name="Text Box 18">
          <a:extLst>
            <a:ext uri="{FF2B5EF4-FFF2-40B4-BE49-F238E27FC236}">
              <a16:creationId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2024" name="Text Box 15">
          <a:extLst>
            <a:ext uri="{FF2B5EF4-FFF2-40B4-BE49-F238E27FC236}">
              <a16:creationId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5" name="Text Box 16">
          <a:extLst>
            <a:ext uri="{FF2B5EF4-FFF2-40B4-BE49-F238E27FC236}">
              <a16:creationId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6" name="Text Box 17">
          <a:extLst>
            <a:ext uri="{FF2B5EF4-FFF2-40B4-BE49-F238E27FC236}">
              <a16:creationId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7" name="Text Box 18">
          <a:extLst>
            <a:ext uri="{FF2B5EF4-FFF2-40B4-BE49-F238E27FC236}">
              <a16:creationId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8" name="Text Box 19">
          <a:extLst>
            <a:ext uri="{FF2B5EF4-FFF2-40B4-BE49-F238E27FC236}">
              <a16:creationId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9" name="Text Box 16">
          <a:extLst>
            <a:ext uri="{FF2B5EF4-FFF2-40B4-BE49-F238E27FC236}">
              <a16:creationId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0" name="Text Box 17">
          <a:extLst>
            <a:ext uri="{FF2B5EF4-FFF2-40B4-BE49-F238E27FC236}">
              <a16:creationId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1" name="Text Box 18">
          <a:extLst>
            <a:ext uri="{FF2B5EF4-FFF2-40B4-BE49-F238E27FC236}">
              <a16:creationId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2" name="Text Box 19">
          <a:extLst>
            <a:ext uri="{FF2B5EF4-FFF2-40B4-BE49-F238E27FC236}">
              <a16:creationId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3" name="Text Box 16">
          <a:extLst>
            <a:ext uri="{FF2B5EF4-FFF2-40B4-BE49-F238E27FC236}">
              <a16:creationId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4" name="Text Box 17">
          <a:extLst>
            <a:ext uri="{FF2B5EF4-FFF2-40B4-BE49-F238E27FC236}">
              <a16:creationId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5" name="Text Box 18">
          <a:extLst>
            <a:ext uri="{FF2B5EF4-FFF2-40B4-BE49-F238E27FC236}">
              <a16:creationId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6" name="Text Box 19">
          <a:extLst>
            <a:ext uri="{FF2B5EF4-FFF2-40B4-BE49-F238E27FC236}">
              <a16:creationId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7" name="Text Box 16">
          <a:extLst>
            <a:ext uri="{FF2B5EF4-FFF2-40B4-BE49-F238E27FC236}">
              <a16:creationId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8" name="Text Box 17">
          <a:extLst>
            <a:ext uri="{FF2B5EF4-FFF2-40B4-BE49-F238E27FC236}">
              <a16:creationId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9" name="Text Box 18">
          <a:extLst>
            <a:ext uri="{FF2B5EF4-FFF2-40B4-BE49-F238E27FC236}">
              <a16:creationId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40" name="Text Box 19">
          <a:extLst>
            <a:ext uri="{FF2B5EF4-FFF2-40B4-BE49-F238E27FC236}">
              <a16:creationId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1" name="Text Box 16">
          <a:extLst>
            <a:ext uri="{FF2B5EF4-FFF2-40B4-BE49-F238E27FC236}">
              <a16:creationId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2" name="Text Box 17">
          <a:extLst>
            <a:ext uri="{FF2B5EF4-FFF2-40B4-BE49-F238E27FC236}">
              <a16:creationId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3" name="Text Box 18">
          <a:extLst>
            <a:ext uri="{FF2B5EF4-FFF2-40B4-BE49-F238E27FC236}">
              <a16:creationId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4" name="Text Box 19">
          <a:extLst>
            <a:ext uri="{FF2B5EF4-FFF2-40B4-BE49-F238E27FC236}">
              <a16:creationId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5" name="Text Box 16">
          <a:extLst>
            <a:ext uri="{FF2B5EF4-FFF2-40B4-BE49-F238E27FC236}">
              <a16:creationId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6" name="Text Box 17">
          <a:extLst>
            <a:ext uri="{FF2B5EF4-FFF2-40B4-BE49-F238E27FC236}">
              <a16:creationId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7" name="Text Box 18">
          <a:extLst>
            <a:ext uri="{FF2B5EF4-FFF2-40B4-BE49-F238E27FC236}">
              <a16:creationId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8" name="Text Box 19">
          <a:extLst>
            <a:ext uri="{FF2B5EF4-FFF2-40B4-BE49-F238E27FC236}">
              <a16:creationId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49" name="Text Box 16">
          <a:extLst>
            <a:ext uri="{FF2B5EF4-FFF2-40B4-BE49-F238E27FC236}">
              <a16:creationId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50" name="Text Box 17">
          <a:extLst>
            <a:ext uri="{FF2B5EF4-FFF2-40B4-BE49-F238E27FC236}">
              <a16:creationId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51" name="Text Box 18">
          <a:extLst>
            <a:ext uri="{FF2B5EF4-FFF2-40B4-BE49-F238E27FC236}">
              <a16:creationId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2" name="Text Box 16">
          <a:extLst>
            <a:ext uri="{FF2B5EF4-FFF2-40B4-BE49-F238E27FC236}">
              <a16:creationId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3" name="Text Box 17">
          <a:extLst>
            <a:ext uri="{FF2B5EF4-FFF2-40B4-BE49-F238E27FC236}">
              <a16:creationId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4" name="Text Box 18">
          <a:extLst>
            <a:ext uri="{FF2B5EF4-FFF2-40B4-BE49-F238E27FC236}">
              <a16:creationId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5" name="Text Box 19">
          <a:extLst>
            <a:ext uri="{FF2B5EF4-FFF2-40B4-BE49-F238E27FC236}">
              <a16:creationId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6" name="Text Box 16">
          <a:extLst>
            <a:ext uri="{FF2B5EF4-FFF2-40B4-BE49-F238E27FC236}">
              <a16:creationId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7" name="Text Box 17">
          <a:extLst>
            <a:ext uri="{FF2B5EF4-FFF2-40B4-BE49-F238E27FC236}">
              <a16:creationId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8" name="Text Box 18">
          <a:extLst>
            <a:ext uri="{FF2B5EF4-FFF2-40B4-BE49-F238E27FC236}">
              <a16:creationId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9" name="Text Box 19">
          <a:extLst>
            <a:ext uri="{FF2B5EF4-FFF2-40B4-BE49-F238E27FC236}">
              <a16:creationId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0" name="Text Box 16">
          <a:extLst>
            <a:ext uri="{FF2B5EF4-FFF2-40B4-BE49-F238E27FC236}">
              <a16:creationId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1" name="Text Box 17">
          <a:extLst>
            <a:ext uri="{FF2B5EF4-FFF2-40B4-BE49-F238E27FC236}">
              <a16:creationId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2" name="Text Box 18">
          <a:extLst>
            <a:ext uri="{FF2B5EF4-FFF2-40B4-BE49-F238E27FC236}">
              <a16:creationId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3" name="Text Box 19">
          <a:extLst>
            <a:ext uri="{FF2B5EF4-FFF2-40B4-BE49-F238E27FC236}">
              <a16:creationId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4" name="Text Box 16">
          <a:extLst>
            <a:ext uri="{FF2B5EF4-FFF2-40B4-BE49-F238E27FC236}">
              <a16:creationId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5" name="Text Box 17">
          <a:extLst>
            <a:ext uri="{FF2B5EF4-FFF2-40B4-BE49-F238E27FC236}">
              <a16:creationId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6" name="Text Box 18">
          <a:extLst>
            <a:ext uri="{FF2B5EF4-FFF2-40B4-BE49-F238E27FC236}">
              <a16:creationId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7" name="Text Box 19">
          <a:extLst>
            <a:ext uri="{FF2B5EF4-FFF2-40B4-BE49-F238E27FC236}">
              <a16:creationId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68" name="Text Box 16">
          <a:extLst>
            <a:ext uri="{FF2B5EF4-FFF2-40B4-BE49-F238E27FC236}">
              <a16:creationId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69" name="Text Box 17">
          <a:extLst>
            <a:ext uri="{FF2B5EF4-FFF2-40B4-BE49-F238E27FC236}">
              <a16:creationId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70" name="Text Box 18">
          <a:extLst>
            <a:ext uri="{FF2B5EF4-FFF2-40B4-BE49-F238E27FC236}">
              <a16:creationId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71" name="Text Box 19">
          <a:extLst>
            <a:ext uri="{FF2B5EF4-FFF2-40B4-BE49-F238E27FC236}">
              <a16:creationId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014"/>
    <xdr:sp macro="" textlink="">
      <xdr:nvSpPr>
        <xdr:cNvPr id="2072" name="Text Box 15">
          <a:extLst>
            <a:ext uri="{FF2B5EF4-FFF2-40B4-BE49-F238E27FC236}">
              <a16:creationId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3" name="Text Box 16">
          <a:extLst>
            <a:ext uri="{FF2B5EF4-FFF2-40B4-BE49-F238E27FC236}">
              <a16:creationId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4" name="Text Box 17">
          <a:extLst>
            <a:ext uri="{FF2B5EF4-FFF2-40B4-BE49-F238E27FC236}">
              <a16:creationId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5" name="Text Box 18">
          <a:extLst>
            <a:ext uri="{FF2B5EF4-FFF2-40B4-BE49-F238E27FC236}">
              <a16:creationId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6" name="Text Box 19">
          <a:extLst>
            <a:ext uri="{FF2B5EF4-FFF2-40B4-BE49-F238E27FC236}">
              <a16:creationId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7" name="Text Box 16">
          <a:extLst>
            <a:ext uri="{FF2B5EF4-FFF2-40B4-BE49-F238E27FC236}">
              <a16:creationId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8" name="Text Box 17">
          <a:extLst>
            <a:ext uri="{FF2B5EF4-FFF2-40B4-BE49-F238E27FC236}">
              <a16:creationId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xdr:row>
      <xdr:rowOff>15875</xdr:rowOff>
    </xdr:from>
    <xdr:ext cx="95250" cy="171450"/>
    <xdr:sp macro="" textlink="">
      <xdr:nvSpPr>
        <xdr:cNvPr id="2079" name="Text Box 18">
          <a:extLst>
            <a:ext uri="{FF2B5EF4-FFF2-40B4-BE49-F238E27FC236}">
              <a16:creationId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0" name="Text Box 16">
          <a:extLst>
            <a:ext uri="{FF2B5EF4-FFF2-40B4-BE49-F238E27FC236}">
              <a16:creationId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1" name="Text Box 17">
          <a:extLst>
            <a:ext uri="{FF2B5EF4-FFF2-40B4-BE49-F238E27FC236}">
              <a16:creationId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2" name="Text Box 18">
          <a:extLst>
            <a:ext uri="{FF2B5EF4-FFF2-40B4-BE49-F238E27FC236}">
              <a16:creationId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3" name="Text Box 19">
          <a:extLst>
            <a:ext uri="{FF2B5EF4-FFF2-40B4-BE49-F238E27FC236}">
              <a16:creationId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4" name="Text Box 16">
          <a:extLst>
            <a:ext uri="{FF2B5EF4-FFF2-40B4-BE49-F238E27FC236}">
              <a16:creationId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56743"/>
    <xdr:sp macro="" textlink="">
      <xdr:nvSpPr>
        <xdr:cNvPr id="2145" name="Text Box 15">
          <a:extLst>
            <a:ext uri="{FF2B5EF4-FFF2-40B4-BE49-F238E27FC236}">
              <a16:creationId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2146" name="Text Box 15">
          <a:extLst>
            <a:ext uri="{FF2B5EF4-FFF2-40B4-BE49-F238E27FC236}">
              <a16:creationId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504825</xdr:rowOff>
    </xdr:from>
    <xdr:ext cx="95250" cy="442269"/>
    <xdr:sp macro="" textlink="">
      <xdr:nvSpPr>
        <xdr:cNvPr id="2147" name="Text Box 15">
          <a:extLst>
            <a:ext uri="{FF2B5EF4-FFF2-40B4-BE49-F238E27FC236}">
              <a16:creationId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2148" name="Text Box 15">
          <a:extLst>
            <a:ext uri="{FF2B5EF4-FFF2-40B4-BE49-F238E27FC236}">
              <a16:creationId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2149" name="Text Box 15">
          <a:extLst>
            <a:ext uri="{FF2B5EF4-FFF2-40B4-BE49-F238E27FC236}">
              <a16:creationId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213632"/>
    <xdr:sp macro="" textlink="">
      <xdr:nvSpPr>
        <xdr:cNvPr id="2150" name="Text Box 15">
          <a:extLst>
            <a:ext uri="{FF2B5EF4-FFF2-40B4-BE49-F238E27FC236}">
              <a16:creationId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1" name="Text Box 16">
          <a:extLst>
            <a:ext uri="{FF2B5EF4-FFF2-40B4-BE49-F238E27FC236}">
              <a16:creationId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2" name="Text Box 17">
          <a:extLst>
            <a:ext uri="{FF2B5EF4-FFF2-40B4-BE49-F238E27FC236}">
              <a16:creationId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3" name="Text Box 18">
          <a:extLst>
            <a:ext uri="{FF2B5EF4-FFF2-40B4-BE49-F238E27FC236}">
              <a16:creationId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4" name="Text Box 19">
          <a:extLst>
            <a:ext uri="{FF2B5EF4-FFF2-40B4-BE49-F238E27FC236}">
              <a16:creationId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5" name="Text Box 16">
          <a:extLst>
            <a:ext uri="{FF2B5EF4-FFF2-40B4-BE49-F238E27FC236}">
              <a16:creationId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6" name="Text Box 17">
          <a:extLst>
            <a:ext uri="{FF2B5EF4-FFF2-40B4-BE49-F238E27FC236}">
              <a16:creationId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7" name="Text Box 18">
          <a:extLst>
            <a:ext uri="{FF2B5EF4-FFF2-40B4-BE49-F238E27FC236}">
              <a16:creationId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8" name="Text Box 19">
          <a:extLst>
            <a:ext uri="{FF2B5EF4-FFF2-40B4-BE49-F238E27FC236}">
              <a16:creationId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59" name="Text Box 16">
          <a:extLst>
            <a:ext uri="{FF2B5EF4-FFF2-40B4-BE49-F238E27FC236}">
              <a16:creationId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0" name="Text Box 17">
          <a:extLst>
            <a:ext uri="{FF2B5EF4-FFF2-40B4-BE49-F238E27FC236}">
              <a16:creationId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1" name="Text Box 18">
          <a:extLst>
            <a:ext uri="{FF2B5EF4-FFF2-40B4-BE49-F238E27FC236}">
              <a16:creationId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2" name="Text Box 19">
          <a:extLst>
            <a:ext uri="{FF2B5EF4-FFF2-40B4-BE49-F238E27FC236}">
              <a16:creationId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163" name="Text Box 15">
          <a:extLst>
            <a:ext uri="{FF2B5EF4-FFF2-40B4-BE49-F238E27FC236}">
              <a16:creationId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4" name="Text Box 16">
          <a:extLst>
            <a:ext uri="{FF2B5EF4-FFF2-40B4-BE49-F238E27FC236}">
              <a16:creationId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5" name="Text Box 17">
          <a:extLst>
            <a:ext uri="{FF2B5EF4-FFF2-40B4-BE49-F238E27FC236}">
              <a16:creationId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6" name="Text Box 18">
          <a:extLst>
            <a:ext uri="{FF2B5EF4-FFF2-40B4-BE49-F238E27FC236}">
              <a16:creationId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7" name="Text Box 19">
          <a:extLst>
            <a:ext uri="{FF2B5EF4-FFF2-40B4-BE49-F238E27FC236}">
              <a16:creationId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2168" name="Text Box 15">
          <a:extLst>
            <a:ext uri="{FF2B5EF4-FFF2-40B4-BE49-F238E27FC236}">
              <a16:creationId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69" name="Text Box 16">
          <a:extLst>
            <a:ext uri="{FF2B5EF4-FFF2-40B4-BE49-F238E27FC236}">
              <a16:creationId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70" name="Text Box 17">
          <a:extLst>
            <a:ext uri="{FF2B5EF4-FFF2-40B4-BE49-F238E27FC236}">
              <a16:creationId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71" name="Text Box 18">
          <a:extLst>
            <a:ext uri="{FF2B5EF4-FFF2-40B4-BE49-F238E27FC236}">
              <a16:creationId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2" name="Text Box 16">
          <a:extLst>
            <a:ext uri="{FF2B5EF4-FFF2-40B4-BE49-F238E27FC236}">
              <a16:creationId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3" name="Text Box 17">
          <a:extLst>
            <a:ext uri="{FF2B5EF4-FFF2-40B4-BE49-F238E27FC236}">
              <a16:creationId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4" name="Text Box 18">
          <a:extLst>
            <a:ext uri="{FF2B5EF4-FFF2-40B4-BE49-F238E27FC236}">
              <a16:creationId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5" name="Text Box 19">
          <a:extLst>
            <a:ext uri="{FF2B5EF4-FFF2-40B4-BE49-F238E27FC236}">
              <a16:creationId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6" name="Text Box 16">
          <a:extLst>
            <a:ext uri="{FF2B5EF4-FFF2-40B4-BE49-F238E27FC236}">
              <a16:creationId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7" name="Text Box 17">
          <a:extLst>
            <a:ext uri="{FF2B5EF4-FFF2-40B4-BE49-F238E27FC236}">
              <a16:creationId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8" name="Text Box 18">
          <a:extLst>
            <a:ext uri="{FF2B5EF4-FFF2-40B4-BE49-F238E27FC236}">
              <a16:creationId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2179" name="Text Box 15">
          <a:extLst>
            <a:ext uri="{FF2B5EF4-FFF2-40B4-BE49-F238E27FC236}">
              <a16:creationId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0" name="Text Box 16">
          <a:extLst>
            <a:ext uri="{FF2B5EF4-FFF2-40B4-BE49-F238E27FC236}">
              <a16:creationId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1" name="Text Box 17">
          <a:extLst>
            <a:ext uri="{FF2B5EF4-FFF2-40B4-BE49-F238E27FC236}">
              <a16:creationId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2" name="Text Box 18">
          <a:extLst>
            <a:ext uri="{FF2B5EF4-FFF2-40B4-BE49-F238E27FC236}">
              <a16:creationId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3" name="Text Box 19">
          <a:extLst>
            <a:ext uri="{FF2B5EF4-FFF2-40B4-BE49-F238E27FC236}">
              <a16:creationId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4" name="Text Box 16">
          <a:extLst>
            <a:ext uri="{FF2B5EF4-FFF2-40B4-BE49-F238E27FC236}">
              <a16:creationId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5" name="Text Box 17">
          <a:extLst>
            <a:ext uri="{FF2B5EF4-FFF2-40B4-BE49-F238E27FC236}">
              <a16:creationId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6" name="Text Box 18">
          <a:extLst>
            <a:ext uri="{FF2B5EF4-FFF2-40B4-BE49-F238E27FC236}">
              <a16:creationId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7" name="Text Box 19">
          <a:extLst>
            <a:ext uri="{FF2B5EF4-FFF2-40B4-BE49-F238E27FC236}">
              <a16:creationId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88" name="Text Box 16">
          <a:extLst>
            <a:ext uri="{FF2B5EF4-FFF2-40B4-BE49-F238E27FC236}">
              <a16:creationId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89" name="Text Box 17">
          <a:extLst>
            <a:ext uri="{FF2B5EF4-FFF2-40B4-BE49-F238E27FC236}">
              <a16:creationId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90" name="Text Box 18">
          <a:extLst>
            <a:ext uri="{FF2B5EF4-FFF2-40B4-BE49-F238E27FC236}">
              <a16:creationId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91" name="Text Box 19">
          <a:extLst>
            <a:ext uri="{FF2B5EF4-FFF2-40B4-BE49-F238E27FC236}">
              <a16:creationId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192" name="Text Box 15">
          <a:extLst>
            <a:ext uri="{FF2B5EF4-FFF2-40B4-BE49-F238E27FC236}">
              <a16:creationId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3" name="Text Box 16">
          <a:extLst>
            <a:ext uri="{FF2B5EF4-FFF2-40B4-BE49-F238E27FC236}">
              <a16:creationId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4" name="Text Box 17">
          <a:extLst>
            <a:ext uri="{FF2B5EF4-FFF2-40B4-BE49-F238E27FC236}">
              <a16:creationId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5" name="Text Box 18">
          <a:extLst>
            <a:ext uri="{FF2B5EF4-FFF2-40B4-BE49-F238E27FC236}">
              <a16:creationId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6" name="Text Box 19">
          <a:extLst>
            <a:ext uri="{FF2B5EF4-FFF2-40B4-BE49-F238E27FC236}">
              <a16:creationId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97" name="Text Box 16">
          <a:extLst>
            <a:ext uri="{FF2B5EF4-FFF2-40B4-BE49-F238E27FC236}">
              <a16:creationId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98" name="Text Box 17">
          <a:extLst>
            <a:ext uri="{FF2B5EF4-FFF2-40B4-BE49-F238E27FC236}">
              <a16:creationId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15875</xdr:rowOff>
    </xdr:from>
    <xdr:ext cx="95250" cy="171450"/>
    <xdr:sp macro="" textlink="">
      <xdr:nvSpPr>
        <xdr:cNvPr id="2199" name="Text Box 18">
          <a:extLst>
            <a:ext uri="{FF2B5EF4-FFF2-40B4-BE49-F238E27FC236}">
              <a16:creationId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0" name="Text Box 16">
          <a:extLst>
            <a:ext uri="{FF2B5EF4-FFF2-40B4-BE49-F238E27FC236}">
              <a16:creationId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1" name="Text Box 17">
          <a:extLst>
            <a:ext uri="{FF2B5EF4-FFF2-40B4-BE49-F238E27FC236}">
              <a16:creationId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2" name="Text Box 18">
          <a:extLst>
            <a:ext uri="{FF2B5EF4-FFF2-40B4-BE49-F238E27FC236}">
              <a16:creationId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3" name="Text Box 19">
          <a:extLst>
            <a:ext uri="{FF2B5EF4-FFF2-40B4-BE49-F238E27FC236}">
              <a16:creationId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4" name="Text Box 16">
          <a:extLst>
            <a:ext uri="{FF2B5EF4-FFF2-40B4-BE49-F238E27FC236}">
              <a16:creationId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2205" name="Text Box 15">
          <a:extLst>
            <a:ext uri="{FF2B5EF4-FFF2-40B4-BE49-F238E27FC236}">
              <a16:creationId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206" name="Text Box 15">
          <a:extLst>
            <a:ext uri="{FF2B5EF4-FFF2-40B4-BE49-F238E27FC236}">
              <a16:creationId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504825</xdr:rowOff>
    </xdr:from>
    <xdr:ext cx="95250" cy="442269"/>
    <xdr:sp macro="" textlink="">
      <xdr:nvSpPr>
        <xdr:cNvPr id="2207" name="Text Box 15">
          <a:extLst>
            <a:ext uri="{FF2B5EF4-FFF2-40B4-BE49-F238E27FC236}">
              <a16:creationId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208" name="Text Box 15">
          <a:extLst>
            <a:ext uri="{FF2B5EF4-FFF2-40B4-BE49-F238E27FC236}">
              <a16:creationId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209" name="Text Box 15">
          <a:extLst>
            <a:ext uri="{FF2B5EF4-FFF2-40B4-BE49-F238E27FC236}">
              <a16:creationId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2210" name="Text Box 15">
          <a:extLst>
            <a:ext uri="{FF2B5EF4-FFF2-40B4-BE49-F238E27FC236}">
              <a16:creationId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1" name="Text Box 16">
          <a:extLst>
            <a:ext uri="{FF2B5EF4-FFF2-40B4-BE49-F238E27FC236}">
              <a16:creationId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2" name="Text Box 17">
          <a:extLst>
            <a:ext uri="{FF2B5EF4-FFF2-40B4-BE49-F238E27FC236}">
              <a16:creationId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3" name="Text Box 18">
          <a:extLst>
            <a:ext uri="{FF2B5EF4-FFF2-40B4-BE49-F238E27FC236}">
              <a16:creationId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4" name="Text Box 19">
          <a:extLst>
            <a:ext uri="{FF2B5EF4-FFF2-40B4-BE49-F238E27FC236}">
              <a16:creationId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5" name="Text Box 16">
          <a:extLst>
            <a:ext uri="{FF2B5EF4-FFF2-40B4-BE49-F238E27FC236}">
              <a16:creationId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6" name="Text Box 17">
          <a:extLst>
            <a:ext uri="{FF2B5EF4-FFF2-40B4-BE49-F238E27FC236}">
              <a16:creationId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7" name="Text Box 18">
          <a:extLst>
            <a:ext uri="{FF2B5EF4-FFF2-40B4-BE49-F238E27FC236}">
              <a16:creationId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8" name="Text Box 19">
          <a:extLst>
            <a:ext uri="{FF2B5EF4-FFF2-40B4-BE49-F238E27FC236}">
              <a16:creationId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19" name="Text Box 16">
          <a:extLst>
            <a:ext uri="{FF2B5EF4-FFF2-40B4-BE49-F238E27FC236}">
              <a16:creationId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0" name="Text Box 17">
          <a:extLst>
            <a:ext uri="{FF2B5EF4-FFF2-40B4-BE49-F238E27FC236}">
              <a16:creationId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1" name="Text Box 18">
          <a:extLst>
            <a:ext uri="{FF2B5EF4-FFF2-40B4-BE49-F238E27FC236}">
              <a16:creationId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2" name="Text Box 19">
          <a:extLst>
            <a:ext uri="{FF2B5EF4-FFF2-40B4-BE49-F238E27FC236}">
              <a16:creationId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23" name="Text Box 15">
          <a:extLst>
            <a:ext uri="{FF2B5EF4-FFF2-40B4-BE49-F238E27FC236}">
              <a16:creationId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4" name="Text Box 16">
          <a:extLst>
            <a:ext uri="{FF2B5EF4-FFF2-40B4-BE49-F238E27FC236}">
              <a16:creationId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5" name="Text Box 17">
          <a:extLst>
            <a:ext uri="{FF2B5EF4-FFF2-40B4-BE49-F238E27FC236}">
              <a16:creationId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6" name="Text Box 18">
          <a:extLst>
            <a:ext uri="{FF2B5EF4-FFF2-40B4-BE49-F238E27FC236}">
              <a16:creationId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7" name="Text Box 19">
          <a:extLst>
            <a:ext uri="{FF2B5EF4-FFF2-40B4-BE49-F238E27FC236}">
              <a16:creationId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28" name="Text Box 16">
          <a:extLst>
            <a:ext uri="{FF2B5EF4-FFF2-40B4-BE49-F238E27FC236}">
              <a16:creationId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29" name="Text Box 17">
          <a:extLst>
            <a:ext uri="{FF2B5EF4-FFF2-40B4-BE49-F238E27FC236}">
              <a16:creationId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30" name="Text Box 18">
          <a:extLst>
            <a:ext uri="{FF2B5EF4-FFF2-40B4-BE49-F238E27FC236}">
              <a16:creationId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1"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2"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3"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4"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5"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6"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7"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8"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239" name="Text Box 15">
          <a:extLst>
            <a:ext uri="{FF2B5EF4-FFF2-40B4-BE49-F238E27FC236}">
              <a16:creationId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240" name="Text Box 15">
          <a:extLst>
            <a:ext uri="{FF2B5EF4-FFF2-40B4-BE49-F238E27FC236}">
              <a16:creationId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504825</xdr:rowOff>
    </xdr:from>
    <xdr:ext cx="95250" cy="442269"/>
    <xdr:sp macro="" textlink="">
      <xdr:nvSpPr>
        <xdr:cNvPr id="2241" name="Text Box 15">
          <a:extLst>
            <a:ext uri="{FF2B5EF4-FFF2-40B4-BE49-F238E27FC236}">
              <a16:creationId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242" name="Text Box 15">
          <a:extLst>
            <a:ext uri="{FF2B5EF4-FFF2-40B4-BE49-F238E27FC236}">
              <a16:creationId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243" name="Text Box 15">
          <a:extLst>
            <a:ext uri="{FF2B5EF4-FFF2-40B4-BE49-F238E27FC236}">
              <a16:creationId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213632"/>
    <xdr:sp macro="" textlink="">
      <xdr:nvSpPr>
        <xdr:cNvPr id="2244" name="Text Box 15">
          <a:extLst>
            <a:ext uri="{FF2B5EF4-FFF2-40B4-BE49-F238E27FC236}">
              <a16:creationId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5" name="Text Box 16">
          <a:extLst>
            <a:ext uri="{FF2B5EF4-FFF2-40B4-BE49-F238E27FC236}">
              <a16:creationId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6" name="Text Box 17">
          <a:extLst>
            <a:ext uri="{FF2B5EF4-FFF2-40B4-BE49-F238E27FC236}">
              <a16:creationId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7" name="Text Box 18">
          <a:extLst>
            <a:ext uri="{FF2B5EF4-FFF2-40B4-BE49-F238E27FC236}">
              <a16:creationId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8" name="Text Box 19">
          <a:extLst>
            <a:ext uri="{FF2B5EF4-FFF2-40B4-BE49-F238E27FC236}">
              <a16:creationId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49" name="Text Box 16">
          <a:extLst>
            <a:ext uri="{FF2B5EF4-FFF2-40B4-BE49-F238E27FC236}">
              <a16:creationId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0" name="Text Box 17">
          <a:extLst>
            <a:ext uri="{FF2B5EF4-FFF2-40B4-BE49-F238E27FC236}">
              <a16:creationId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1" name="Text Box 18">
          <a:extLst>
            <a:ext uri="{FF2B5EF4-FFF2-40B4-BE49-F238E27FC236}">
              <a16:creationId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2" name="Text Box 19">
          <a:extLst>
            <a:ext uri="{FF2B5EF4-FFF2-40B4-BE49-F238E27FC236}">
              <a16:creationId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3" name="Text Box 16">
          <a:extLst>
            <a:ext uri="{FF2B5EF4-FFF2-40B4-BE49-F238E27FC236}">
              <a16:creationId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4" name="Text Box 17">
          <a:extLst>
            <a:ext uri="{FF2B5EF4-FFF2-40B4-BE49-F238E27FC236}">
              <a16:creationId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5" name="Text Box 18">
          <a:extLst>
            <a:ext uri="{FF2B5EF4-FFF2-40B4-BE49-F238E27FC236}">
              <a16:creationId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6" name="Text Box 19">
          <a:extLst>
            <a:ext uri="{FF2B5EF4-FFF2-40B4-BE49-F238E27FC236}">
              <a16:creationId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57" name="Text Box 15">
          <a:extLst>
            <a:ext uri="{FF2B5EF4-FFF2-40B4-BE49-F238E27FC236}">
              <a16:creationId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58" name="Text Box 16">
          <a:extLst>
            <a:ext uri="{FF2B5EF4-FFF2-40B4-BE49-F238E27FC236}">
              <a16:creationId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59" name="Text Box 17">
          <a:extLst>
            <a:ext uri="{FF2B5EF4-FFF2-40B4-BE49-F238E27FC236}">
              <a16:creationId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60" name="Text Box 18">
          <a:extLst>
            <a:ext uri="{FF2B5EF4-FFF2-40B4-BE49-F238E27FC236}">
              <a16:creationId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61" name="Text Box 19">
          <a:extLst>
            <a:ext uri="{FF2B5EF4-FFF2-40B4-BE49-F238E27FC236}">
              <a16:creationId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262" name="Text Box 15">
          <a:extLst>
            <a:ext uri="{FF2B5EF4-FFF2-40B4-BE49-F238E27FC236}">
              <a16:creationId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3" name="Text Box 16">
          <a:extLst>
            <a:ext uri="{FF2B5EF4-FFF2-40B4-BE49-F238E27FC236}">
              <a16:creationId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4" name="Text Box 17">
          <a:extLst>
            <a:ext uri="{FF2B5EF4-FFF2-40B4-BE49-F238E27FC236}">
              <a16:creationId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5" name="Text Box 18">
          <a:extLst>
            <a:ext uri="{FF2B5EF4-FFF2-40B4-BE49-F238E27FC236}">
              <a16:creationId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6"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7"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8"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9"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0"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1"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2"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22</xdr:row>
      <xdr:rowOff>170392</xdr:rowOff>
    </xdr:from>
    <xdr:ext cx="95250" cy="213632"/>
    <xdr:sp macro="" textlink="">
      <xdr:nvSpPr>
        <xdr:cNvPr id="2273" name="Text Box 15">
          <a:extLst>
            <a:ext uri="{FF2B5EF4-FFF2-40B4-BE49-F238E27FC236}">
              <a16:creationId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4" name="Text Box 16">
          <a:extLst>
            <a:ext uri="{FF2B5EF4-FFF2-40B4-BE49-F238E27FC236}">
              <a16:creationId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5" name="Text Box 17">
          <a:extLst>
            <a:ext uri="{FF2B5EF4-FFF2-40B4-BE49-F238E27FC236}">
              <a16:creationId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6" name="Text Box 18">
          <a:extLst>
            <a:ext uri="{FF2B5EF4-FFF2-40B4-BE49-F238E27FC236}">
              <a16:creationId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7" name="Text Box 19">
          <a:extLst>
            <a:ext uri="{FF2B5EF4-FFF2-40B4-BE49-F238E27FC236}">
              <a16:creationId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78" name="Text Box 16">
          <a:extLst>
            <a:ext uri="{FF2B5EF4-FFF2-40B4-BE49-F238E27FC236}">
              <a16:creationId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79" name="Text Box 17">
          <a:extLst>
            <a:ext uri="{FF2B5EF4-FFF2-40B4-BE49-F238E27FC236}">
              <a16:creationId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80" name="Text Box 18">
          <a:extLst>
            <a:ext uri="{FF2B5EF4-FFF2-40B4-BE49-F238E27FC236}">
              <a16:creationId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81" name="Text Box 19">
          <a:extLst>
            <a:ext uri="{FF2B5EF4-FFF2-40B4-BE49-F238E27FC236}">
              <a16:creationId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2" name="Text Box 16">
          <a:extLst>
            <a:ext uri="{FF2B5EF4-FFF2-40B4-BE49-F238E27FC236}">
              <a16:creationId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3" name="Text Box 17">
          <a:extLst>
            <a:ext uri="{FF2B5EF4-FFF2-40B4-BE49-F238E27FC236}">
              <a16:creationId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4" name="Text Box 18">
          <a:extLst>
            <a:ext uri="{FF2B5EF4-FFF2-40B4-BE49-F238E27FC236}">
              <a16:creationId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5" name="Text Box 19">
          <a:extLst>
            <a:ext uri="{FF2B5EF4-FFF2-40B4-BE49-F238E27FC236}">
              <a16:creationId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86" name="Text Box 15">
          <a:extLst>
            <a:ext uri="{FF2B5EF4-FFF2-40B4-BE49-F238E27FC236}">
              <a16:creationId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7" name="Text Box 16">
          <a:extLst>
            <a:ext uri="{FF2B5EF4-FFF2-40B4-BE49-F238E27FC236}">
              <a16:creationId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8" name="Text Box 17">
          <a:extLst>
            <a:ext uri="{FF2B5EF4-FFF2-40B4-BE49-F238E27FC236}">
              <a16:creationId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9" name="Text Box 18">
          <a:extLst>
            <a:ext uri="{FF2B5EF4-FFF2-40B4-BE49-F238E27FC236}">
              <a16:creationId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90" name="Text Box 19">
          <a:extLst>
            <a:ext uri="{FF2B5EF4-FFF2-40B4-BE49-F238E27FC236}">
              <a16:creationId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91" name="Text Box 16">
          <a:extLst>
            <a:ext uri="{FF2B5EF4-FFF2-40B4-BE49-F238E27FC236}">
              <a16:creationId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92" name="Text Box 17">
          <a:extLst>
            <a:ext uri="{FF2B5EF4-FFF2-40B4-BE49-F238E27FC236}">
              <a16:creationId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22</xdr:row>
      <xdr:rowOff>15875</xdr:rowOff>
    </xdr:from>
    <xdr:ext cx="95250" cy="171450"/>
    <xdr:sp macro="" textlink="">
      <xdr:nvSpPr>
        <xdr:cNvPr id="2293" name="Text Box 18">
          <a:extLst>
            <a:ext uri="{FF2B5EF4-FFF2-40B4-BE49-F238E27FC236}">
              <a16:creationId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4"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5"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6"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7"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8"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2299" name="Text Box 15">
          <a:extLst>
            <a:ext uri="{FF2B5EF4-FFF2-40B4-BE49-F238E27FC236}">
              <a16:creationId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300" name="Text Box 15">
          <a:extLst>
            <a:ext uri="{FF2B5EF4-FFF2-40B4-BE49-F238E27FC236}">
              <a16:creationId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2301" name="Text Box 15">
          <a:extLst>
            <a:ext uri="{FF2B5EF4-FFF2-40B4-BE49-F238E27FC236}">
              <a16:creationId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2302" name="Text Box 15">
          <a:extLst>
            <a:ext uri="{FF2B5EF4-FFF2-40B4-BE49-F238E27FC236}">
              <a16:creationId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2303" name="Text Box 15">
          <a:extLst>
            <a:ext uri="{FF2B5EF4-FFF2-40B4-BE49-F238E27FC236}">
              <a16:creationId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22</xdr:row>
      <xdr:rowOff>170392</xdr:rowOff>
    </xdr:from>
    <xdr:ext cx="95250" cy="213632"/>
    <xdr:sp macro="" textlink="">
      <xdr:nvSpPr>
        <xdr:cNvPr id="2304" name="Text Box 15">
          <a:extLst>
            <a:ext uri="{FF2B5EF4-FFF2-40B4-BE49-F238E27FC236}">
              <a16:creationId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5" name="Text Box 16">
          <a:extLst>
            <a:ext uri="{FF2B5EF4-FFF2-40B4-BE49-F238E27FC236}">
              <a16:creationId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6" name="Text Box 17">
          <a:extLst>
            <a:ext uri="{FF2B5EF4-FFF2-40B4-BE49-F238E27FC236}">
              <a16:creationId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7" name="Text Box 18">
          <a:extLst>
            <a:ext uri="{FF2B5EF4-FFF2-40B4-BE49-F238E27FC236}">
              <a16:creationId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8" name="Text Box 19">
          <a:extLst>
            <a:ext uri="{FF2B5EF4-FFF2-40B4-BE49-F238E27FC236}">
              <a16:creationId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09" name="Text Box 16">
          <a:extLst>
            <a:ext uri="{FF2B5EF4-FFF2-40B4-BE49-F238E27FC236}">
              <a16:creationId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0" name="Text Box 17">
          <a:extLst>
            <a:ext uri="{FF2B5EF4-FFF2-40B4-BE49-F238E27FC236}">
              <a16:creationId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1" name="Text Box 18">
          <a:extLst>
            <a:ext uri="{FF2B5EF4-FFF2-40B4-BE49-F238E27FC236}">
              <a16:creationId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2" name="Text Box 19">
          <a:extLst>
            <a:ext uri="{FF2B5EF4-FFF2-40B4-BE49-F238E27FC236}">
              <a16:creationId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3" name="Text Box 16">
          <a:extLst>
            <a:ext uri="{FF2B5EF4-FFF2-40B4-BE49-F238E27FC236}">
              <a16:creationId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4" name="Text Box 17">
          <a:extLst>
            <a:ext uri="{FF2B5EF4-FFF2-40B4-BE49-F238E27FC236}">
              <a16:creationId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5" name="Text Box 18">
          <a:extLst>
            <a:ext uri="{FF2B5EF4-FFF2-40B4-BE49-F238E27FC236}">
              <a16:creationId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6" name="Text Box 19">
          <a:extLst>
            <a:ext uri="{FF2B5EF4-FFF2-40B4-BE49-F238E27FC236}">
              <a16:creationId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17" name="Text Box 15">
          <a:extLst>
            <a:ext uri="{FF2B5EF4-FFF2-40B4-BE49-F238E27FC236}">
              <a16:creationId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8" name="Text Box 16">
          <a:extLst>
            <a:ext uri="{FF2B5EF4-FFF2-40B4-BE49-F238E27FC236}">
              <a16:creationId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9" name="Text Box 17">
          <a:extLst>
            <a:ext uri="{FF2B5EF4-FFF2-40B4-BE49-F238E27FC236}">
              <a16:creationId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0" name="Text Box 18">
          <a:extLst>
            <a:ext uri="{FF2B5EF4-FFF2-40B4-BE49-F238E27FC236}">
              <a16:creationId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1" name="Text Box 19">
          <a:extLst>
            <a:ext uri="{FF2B5EF4-FFF2-40B4-BE49-F238E27FC236}">
              <a16:creationId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2" name="Text Box 16">
          <a:extLst>
            <a:ext uri="{FF2B5EF4-FFF2-40B4-BE49-F238E27FC236}">
              <a16:creationId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3" name="Text Box 17">
          <a:extLst>
            <a:ext uri="{FF2B5EF4-FFF2-40B4-BE49-F238E27FC236}">
              <a16:creationId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4" name="Text Box 18">
          <a:extLst>
            <a:ext uri="{FF2B5EF4-FFF2-40B4-BE49-F238E27FC236}">
              <a16:creationId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2333" name="Text Box 15">
          <a:extLst>
            <a:ext uri="{FF2B5EF4-FFF2-40B4-BE49-F238E27FC236}">
              <a16:creationId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334" name="Text Box 15">
          <a:extLst>
            <a:ext uri="{FF2B5EF4-FFF2-40B4-BE49-F238E27FC236}">
              <a16:creationId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2335" name="Text Box 15">
          <a:extLst>
            <a:ext uri="{FF2B5EF4-FFF2-40B4-BE49-F238E27FC236}">
              <a16:creationId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2336" name="Text Box 15">
          <a:extLst>
            <a:ext uri="{FF2B5EF4-FFF2-40B4-BE49-F238E27FC236}">
              <a16:creationId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2337" name="Text Box 15">
          <a:extLst>
            <a:ext uri="{FF2B5EF4-FFF2-40B4-BE49-F238E27FC236}">
              <a16:creationId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213632"/>
    <xdr:sp macro="" textlink="">
      <xdr:nvSpPr>
        <xdr:cNvPr id="2338" name="Text Box 15">
          <a:extLst>
            <a:ext uri="{FF2B5EF4-FFF2-40B4-BE49-F238E27FC236}">
              <a16:creationId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39" name="Text Box 16">
          <a:extLst>
            <a:ext uri="{FF2B5EF4-FFF2-40B4-BE49-F238E27FC236}">
              <a16:creationId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0" name="Text Box 17">
          <a:extLst>
            <a:ext uri="{FF2B5EF4-FFF2-40B4-BE49-F238E27FC236}">
              <a16:creationId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1" name="Text Box 18">
          <a:extLst>
            <a:ext uri="{FF2B5EF4-FFF2-40B4-BE49-F238E27FC236}">
              <a16:creationId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2" name="Text Box 19">
          <a:extLst>
            <a:ext uri="{FF2B5EF4-FFF2-40B4-BE49-F238E27FC236}">
              <a16:creationId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3" name="Text Box 16">
          <a:extLst>
            <a:ext uri="{FF2B5EF4-FFF2-40B4-BE49-F238E27FC236}">
              <a16:creationId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4" name="Text Box 17">
          <a:extLst>
            <a:ext uri="{FF2B5EF4-FFF2-40B4-BE49-F238E27FC236}">
              <a16:creationId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5" name="Text Box 18">
          <a:extLst>
            <a:ext uri="{FF2B5EF4-FFF2-40B4-BE49-F238E27FC236}">
              <a16:creationId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6" name="Text Box 19">
          <a:extLst>
            <a:ext uri="{FF2B5EF4-FFF2-40B4-BE49-F238E27FC236}">
              <a16:creationId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7" name="Text Box 16">
          <a:extLst>
            <a:ext uri="{FF2B5EF4-FFF2-40B4-BE49-F238E27FC236}">
              <a16:creationId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8" name="Text Box 17">
          <a:extLst>
            <a:ext uri="{FF2B5EF4-FFF2-40B4-BE49-F238E27FC236}">
              <a16:creationId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9" name="Text Box 18">
          <a:extLst>
            <a:ext uri="{FF2B5EF4-FFF2-40B4-BE49-F238E27FC236}">
              <a16:creationId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50" name="Text Box 19">
          <a:extLst>
            <a:ext uri="{FF2B5EF4-FFF2-40B4-BE49-F238E27FC236}">
              <a16:creationId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51" name="Text Box 15">
          <a:extLst>
            <a:ext uri="{FF2B5EF4-FFF2-40B4-BE49-F238E27FC236}">
              <a16:creationId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2" name="Text Box 16">
          <a:extLst>
            <a:ext uri="{FF2B5EF4-FFF2-40B4-BE49-F238E27FC236}">
              <a16:creationId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3" name="Text Box 17">
          <a:extLst>
            <a:ext uri="{FF2B5EF4-FFF2-40B4-BE49-F238E27FC236}">
              <a16:creationId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4" name="Text Box 18">
          <a:extLst>
            <a:ext uri="{FF2B5EF4-FFF2-40B4-BE49-F238E27FC236}">
              <a16:creationId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5" name="Text Box 19">
          <a:extLst>
            <a:ext uri="{FF2B5EF4-FFF2-40B4-BE49-F238E27FC236}">
              <a16:creationId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356" name="Text Box 15">
          <a:extLst>
            <a:ext uri="{FF2B5EF4-FFF2-40B4-BE49-F238E27FC236}">
              <a16:creationId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7" name="Text Box 16">
          <a:extLst>
            <a:ext uri="{FF2B5EF4-FFF2-40B4-BE49-F238E27FC236}">
              <a16:creationId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8" name="Text Box 17">
          <a:extLst>
            <a:ext uri="{FF2B5EF4-FFF2-40B4-BE49-F238E27FC236}">
              <a16:creationId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9" name="Text Box 18">
          <a:extLst>
            <a:ext uri="{FF2B5EF4-FFF2-40B4-BE49-F238E27FC236}">
              <a16:creationId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0"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1"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2"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3"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4"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5"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6"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67" name="Text Box 15">
          <a:extLst>
            <a:ext uri="{FF2B5EF4-FFF2-40B4-BE49-F238E27FC236}">
              <a16:creationId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8" name="Text Box 16">
          <a:extLst>
            <a:ext uri="{FF2B5EF4-FFF2-40B4-BE49-F238E27FC236}">
              <a16:creationId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9" name="Text Box 17">
          <a:extLst>
            <a:ext uri="{FF2B5EF4-FFF2-40B4-BE49-F238E27FC236}">
              <a16:creationId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0" name="Text Box 18">
          <a:extLst>
            <a:ext uri="{FF2B5EF4-FFF2-40B4-BE49-F238E27FC236}">
              <a16:creationId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1" name="Text Box 19">
          <a:extLst>
            <a:ext uri="{FF2B5EF4-FFF2-40B4-BE49-F238E27FC236}">
              <a16:creationId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2" name="Text Box 16">
          <a:extLst>
            <a:ext uri="{FF2B5EF4-FFF2-40B4-BE49-F238E27FC236}">
              <a16:creationId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3" name="Text Box 17">
          <a:extLst>
            <a:ext uri="{FF2B5EF4-FFF2-40B4-BE49-F238E27FC236}">
              <a16:creationId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4" name="Text Box 18">
          <a:extLst>
            <a:ext uri="{FF2B5EF4-FFF2-40B4-BE49-F238E27FC236}">
              <a16:creationId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5" name="Text Box 19">
          <a:extLst>
            <a:ext uri="{FF2B5EF4-FFF2-40B4-BE49-F238E27FC236}">
              <a16:creationId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6" name="Text Box 16">
          <a:extLst>
            <a:ext uri="{FF2B5EF4-FFF2-40B4-BE49-F238E27FC236}">
              <a16:creationId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7" name="Text Box 17">
          <a:extLst>
            <a:ext uri="{FF2B5EF4-FFF2-40B4-BE49-F238E27FC236}">
              <a16:creationId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8" name="Text Box 18">
          <a:extLst>
            <a:ext uri="{FF2B5EF4-FFF2-40B4-BE49-F238E27FC236}">
              <a16:creationId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9" name="Text Box 19">
          <a:extLst>
            <a:ext uri="{FF2B5EF4-FFF2-40B4-BE49-F238E27FC236}">
              <a16:creationId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80" name="Text Box 15">
          <a:extLst>
            <a:ext uri="{FF2B5EF4-FFF2-40B4-BE49-F238E27FC236}">
              <a16:creationId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1" name="Text Box 16">
          <a:extLst>
            <a:ext uri="{FF2B5EF4-FFF2-40B4-BE49-F238E27FC236}">
              <a16:creationId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2" name="Text Box 17">
          <a:extLst>
            <a:ext uri="{FF2B5EF4-FFF2-40B4-BE49-F238E27FC236}">
              <a16:creationId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3" name="Text Box 18">
          <a:extLst>
            <a:ext uri="{FF2B5EF4-FFF2-40B4-BE49-F238E27FC236}">
              <a16:creationId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4" name="Text Box 19">
          <a:extLst>
            <a:ext uri="{FF2B5EF4-FFF2-40B4-BE49-F238E27FC236}">
              <a16:creationId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5" name="Text Box 16">
          <a:extLst>
            <a:ext uri="{FF2B5EF4-FFF2-40B4-BE49-F238E27FC236}">
              <a16:creationId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6" name="Text Box 17">
          <a:extLst>
            <a:ext uri="{FF2B5EF4-FFF2-40B4-BE49-F238E27FC236}">
              <a16:creationId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2387" name="Text Box 18">
          <a:extLst>
            <a:ext uri="{FF2B5EF4-FFF2-40B4-BE49-F238E27FC236}">
              <a16:creationId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8"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9"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0"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1"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2"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93" name="Text Box 15">
          <a:extLst>
            <a:ext uri="{FF2B5EF4-FFF2-40B4-BE49-F238E27FC236}">
              <a16:creationId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2394" name="Text Box 15">
          <a:extLst>
            <a:ext uri="{FF2B5EF4-FFF2-40B4-BE49-F238E27FC236}">
              <a16:creationId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395" name="Text Box 15">
          <a:extLst>
            <a:ext uri="{FF2B5EF4-FFF2-40B4-BE49-F238E27FC236}">
              <a16:creationId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2396" name="Text Box 15">
          <a:extLst>
            <a:ext uri="{FF2B5EF4-FFF2-40B4-BE49-F238E27FC236}">
              <a16:creationId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397" name="Text Box 15">
          <a:extLst>
            <a:ext uri="{FF2B5EF4-FFF2-40B4-BE49-F238E27FC236}">
              <a16:creationId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398" name="Text Box 15">
          <a:extLst>
            <a:ext uri="{FF2B5EF4-FFF2-40B4-BE49-F238E27FC236}">
              <a16:creationId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99" name="Text Box 15">
          <a:extLst>
            <a:ext uri="{FF2B5EF4-FFF2-40B4-BE49-F238E27FC236}">
              <a16:creationId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0" name="Text Box 16">
          <a:extLst>
            <a:ext uri="{FF2B5EF4-FFF2-40B4-BE49-F238E27FC236}">
              <a16:creationId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1" name="Text Box 17">
          <a:extLst>
            <a:ext uri="{FF2B5EF4-FFF2-40B4-BE49-F238E27FC236}">
              <a16:creationId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2" name="Text Box 18">
          <a:extLst>
            <a:ext uri="{FF2B5EF4-FFF2-40B4-BE49-F238E27FC236}">
              <a16:creationId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3" name="Text Box 19">
          <a:extLst>
            <a:ext uri="{FF2B5EF4-FFF2-40B4-BE49-F238E27FC236}">
              <a16:creationId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4" name="Text Box 16">
          <a:extLst>
            <a:ext uri="{FF2B5EF4-FFF2-40B4-BE49-F238E27FC236}">
              <a16:creationId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5" name="Text Box 17">
          <a:extLst>
            <a:ext uri="{FF2B5EF4-FFF2-40B4-BE49-F238E27FC236}">
              <a16:creationId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6" name="Text Box 18">
          <a:extLst>
            <a:ext uri="{FF2B5EF4-FFF2-40B4-BE49-F238E27FC236}">
              <a16:creationId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7" name="Text Box 19">
          <a:extLst>
            <a:ext uri="{FF2B5EF4-FFF2-40B4-BE49-F238E27FC236}">
              <a16:creationId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08" name="Text Box 16">
          <a:extLst>
            <a:ext uri="{FF2B5EF4-FFF2-40B4-BE49-F238E27FC236}">
              <a16:creationId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09" name="Text Box 17">
          <a:extLst>
            <a:ext uri="{FF2B5EF4-FFF2-40B4-BE49-F238E27FC236}">
              <a16:creationId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10" name="Text Box 18">
          <a:extLst>
            <a:ext uri="{FF2B5EF4-FFF2-40B4-BE49-F238E27FC236}">
              <a16:creationId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11" name="Text Box 19">
          <a:extLst>
            <a:ext uri="{FF2B5EF4-FFF2-40B4-BE49-F238E27FC236}">
              <a16:creationId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12" name="Text Box 15">
          <a:extLst>
            <a:ext uri="{FF2B5EF4-FFF2-40B4-BE49-F238E27FC236}">
              <a16:creationId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3" name="Text Box 16">
          <a:extLst>
            <a:ext uri="{FF2B5EF4-FFF2-40B4-BE49-F238E27FC236}">
              <a16:creationId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4" name="Text Box 17">
          <a:extLst>
            <a:ext uri="{FF2B5EF4-FFF2-40B4-BE49-F238E27FC236}">
              <a16:creationId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5" name="Text Box 18">
          <a:extLst>
            <a:ext uri="{FF2B5EF4-FFF2-40B4-BE49-F238E27FC236}">
              <a16:creationId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6" name="Text Box 19">
          <a:extLst>
            <a:ext uri="{FF2B5EF4-FFF2-40B4-BE49-F238E27FC236}">
              <a16:creationId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7" name="Text Box 16">
          <a:extLst>
            <a:ext uri="{FF2B5EF4-FFF2-40B4-BE49-F238E27FC236}">
              <a16:creationId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8" name="Text Box 17">
          <a:extLst>
            <a:ext uri="{FF2B5EF4-FFF2-40B4-BE49-F238E27FC236}">
              <a16:creationId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9" name="Text Box 18">
          <a:extLst>
            <a:ext uri="{FF2B5EF4-FFF2-40B4-BE49-F238E27FC236}">
              <a16:creationId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0"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1"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2"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3"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4"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5"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6"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7"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2428" name="Text Box 15">
          <a:extLst>
            <a:ext uri="{FF2B5EF4-FFF2-40B4-BE49-F238E27FC236}">
              <a16:creationId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429" name="Text Box 15">
          <a:extLst>
            <a:ext uri="{FF2B5EF4-FFF2-40B4-BE49-F238E27FC236}">
              <a16:creationId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2430" name="Text Box 15">
          <a:extLst>
            <a:ext uri="{FF2B5EF4-FFF2-40B4-BE49-F238E27FC236}">
              <a16:creationId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431" name="Text Box 15">
          <a:extLst>
            <a:ext uri="{FF2B5EF4-FFF2-40B4-BE49-F238E27FC236}">
              <a16:creationId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432" name="Text Box 15">
          <a:extLst>
            <a:ext uri="{FF2B5EF4-FFF2-40B4-BE49-F238E27FC236}">
              <a16:creationId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433" name="Text Box 15">
          <a:extLst>
            <a:ext uri="{FF2B5EF4-FFF2-40B4-BE49-F238E27FC236}">
              <a16:creationId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4" name="Text Box 16">
          <a:extLst>
            <a:ext uri="{FF2B5EF4-FFF2-40B4-BE49-F238E27FC236}">
              <a16:creationId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5" name="Text Box 17">
          <a:extLst>
            <a:ext uri="{FF2B5EF4-FFF2-40B4-BE49-F238E27FC236}">
              <a16:creationId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6" name="Text Box 18">
          <a:extLst>
            <a:ext uri="{FF2B5EF4-FFF2-40B4-BE49-F238E27FC236}">
              <a16:creationId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7" name="Text Box 19">
          <a:extLst>
            <a:ext uri="{FF2B5EF4-FFF2-40B4-BE49-F238E27FC236}">
              <a16:creationId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38" name="Text Box 16">
          <a:extLst>
            <a:ext uri="{FF2B5EF4-FFF2-40B4-BE49-F238E27FC236}">
              <a16:creationId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39" name="Text Box 17">
          <a:extLst>
            <a:ext uri="{FF2B5EF4-FFF2-40B4-BE49-F238E27FC236}">
              <a16:creationId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40" name="Text Box 18">
          <a:extLst>
            <a:ext uri="{FF2B5EF4-FFF2-40B4-BE49-F238E27FC236}">
              <a16:creationId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41" name="Text Box 19">
          <a:extLst>
            <a:ext uri="{FF2B5EF4-FFF2-40B4-BE49-F238E27FC236}">
              <a16:creationId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2" name="Text Box 16">
          <a:extLst>
            <a:ext uri="{FF2B5EF4-FFF2-40B4-BE49-F238E27FC236}">
              <a16:creationId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3" name="Text Box 17">
          <a:extLst>
            <a:ext uri="{FF2B5EF4-FFF2-40B4-BE49-F238E27FC236}">
              <a16:creationId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4" name="Text Box 18">
          <a:extLst>
            <a:ext uri="{FF2B5EF4-FFF2-40B4-BE49-F238E27FC236}">
              <a16:creationId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5" name="Text Box 19">
          <a:extLst>
            <a:ext uri="{FF2B5EF4-FFF2-40B4-BE49-F238E27FC236}">
              <a16:creationId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46" name="Text Box 15">
          <a:extLst>
            <a:ext uri="{FF2B5EF4-FFF2-40B4-BE49-F238E27FC236}">
              <a16:creationId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7" name="Text Box 16">
          <a:extLst>
            <a:ext uri="{FF2B5EF4-FFF2-40B4-BE49-F238E27FC236}">
              <a16:creationId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8" name="Text Box 17">
          <a:extLst>
            <a:ext uri="{FF2B5EF4-FFF2-40B4-BE49-F238E27FC236}">
              <a16:creationId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9" name="Text Box 18">
          <a:extLst>
            <a:ext uri="{FF2B5EF4-FFF2-40B4-BE49-F238E27FC236}">
              <a16:creationId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50" name="Text Box 19">
          <a:extLst>
            <a:ext uri="{FF2B5EF4-FFF2-40B4-BE49-F238E27FC236}">
              <a16:creationId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451" name="Text Box 15">
          <a:extLst>
            <a:ext uri="{FF2B5EF4-FFF2-40B4-BE49-F238E27FC236}">
              <a16:creationId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2" name="Text Box 16">
          <a:extLst>
            <a:ext uri="{FF2B5EF4-FFF2-40B4-BE49-F238E27FC236}">
              <a16:creationId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3" name="Text Box 17">
          <a:extLst>
            <a:ext uri="{FF2B5EF4-FFF2-40B4-BE49-F238E27FC236}">
              <a16:creationId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4" name="Text Box 18">
          <a:extLst>
            <a:ext uri="{FF2B5EF4-FFF2-40B4-BE49-F238E27FC236}">
              <a16:creationId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5"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6"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7"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8"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9"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60"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61"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62" name="Text Box 15">
          <a:extLst>
            <a:ext uri="{FF2B5EF4-FFF2-40B4-BE49-F238E27FC236}">
              <a16:creationId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3" name="Text Box 16">
          <a:extLst>
            <a:ext uri="{FF2B5EF4-FFF2-40B4-BE49-F238E27FC236}">
              <a16:creationId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4" name="Text Box 17">
          <a:extLst>
            <a:ext uri="{FF2B5EF4-FFF2-40B4-BE49-F238E27FC236}">
              <a16:creationId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5" name="Text Box 18">
          <a:extLst>
            <a:ext uri="{FF2B5EF4-FFF2-40B4-BE49-F238E27FC236}">
              <a16:creationId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6" name="Text Box 19">
          <a:extLst>
            <a:ext uri="{FF2B5EF4-FFF2-40B4-BE49-F238E27FC236}">
              <a16:creationId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7" name="Text Box 16">
          <a:extLst>
            <a:ext uri="{FF2B5EF4-FFF2-40B4-BE49-F238E27FC236}">
              <a16:creationId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8" name="Text Box 17">
          <a:extLst>
            <a:ext uri="{FF2B5EF4-FFF2-40B4-BE49-F238E27FC236}">
              <a16:creationId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9" name="Text Box 18">
          <a:extLst>
            <a:ext uri="{FF2B5EF4-FFF2-40B4-BE49-F238E27FC236}">
              <a16:creationId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70" name="Text Box 19">
          <a:extLst>
            <a:ext uri="{FF2B5EF4-FFF2-40B4-BE49-F238E27FC236}">
              <a16:creationId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1" name="Text Box 16">
          <a:extLst>
            <a:ext uri="{FF2B5EF4-FFF2-40B4-BE49-F238E27FC236}">
              <a16:creationId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2" name="Text Box 17">
          <a:extLst>
            <a:ext uri="{FF2B5EF4-FFF2-40B4-BE49-F238E27FC236}">
              <a16:creationId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3" name="Text Box 18">
          <a:extLst>
            <a:ext uri="{FF2B5EF4-FFF2-40B4-BE49-F238E27FC236}">
              <a16:creationId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4" name="Text Box 19">
          <a:extLst>
            <a:ext uri="{FF2B5EF4-FFF2-40B4-BE49-F238E27FC236}">
              <a16:creationId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75" name="Text Box 15">
          <a:extLst>
            <a:ext uri="{FF2B5EF4-FFF2-40B4-BE49-F238E27FC236}">
              <a16:creationId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6" name="Text Box 16">
          <a:extLst>
            <a:ext uri="{FF2B5EF4-FFF2-40B4-BE49-F238E27FC236}">
              <a16:creationId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7" name="Text Box 17">
          <a:extLst>
            <a:ext uri="{FF2B5EF4-FFF2-40B4-BE49-F238E27FC236}">
              <a16:creationId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8" name="Text Box 18">
          <a:extLst>
            <a:ext uri="{FF2B5EF4-FFF2-40B4-BE49-F238E27FC236}">
              <a16:creationId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9" name="Text Box 19">
          <a:extLst>
            <a:ext uri="{FF2B5EF4-FFF2-40B4-BE49-F238E27FC236}">
              <a16:creationId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80" name="Text Box 16">
          <a:extLst>
            <a:ext uri="{FF2B5EF4-FFF2-40B4-BE49-F238E27FC236}">
              <a16:creationId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81" name="Text Box 17">
          <a:extLst>
            <a:ext uri="{FF2B5EF4-FFF2-40B4-BE49-F238E27FC236}">
              <a16:creationId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482" name="Text Box 18">
          <a:extLst>
            <a:ext uri="{FF2B5EF4-FFF2-40B4-BE49-F238E27FC236}">
              <a16:creationId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3"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4"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5"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6"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7"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88" name="Text Box 15">
          <a:extLst>
            <a:ext uri="{FF2B5EF4-FFF2-40B4-BE49-F238E27FC236}">
              <a16:creationId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489" name="Text Box 15">
          <a:extLst>
            <a:ext uri="{FF2B5EF4-FFF2-40B4-BE49-F238E27FC236}">
              <a16:creationId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490" name="Text Box 15">
          <a:extLst>
            <a:ext uri="{FF2B5EF4-FFF2-40B4-BE49-F238E27FC236}">
              <a16:creationId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491" name="Text Box 15">
          <a:extLst>
            <a:ext uri="{FF2B5EF4-FFF2-40B4-BE49-F238E27FC236}">
              <a16:creationId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492" name="Text Box 15">
          <a:extLst>
            <a:ext uri="{FF2B5EF4-FFF2-40B4-BE49-F238E27FC236}">
              <a16:creationId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493" name="Text Box 15">
          <a:extLst>
            <a:ext uri="{FF2B5EF4-FFF2-40B4-BE49-F238E27FC236}">
              <a16:creationId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94" name="Text Box 15">
          <a:extLst>
            <a:ext uri="{FF2B5EF4-FFF2-40B4-BE49-F238E27FC236}">
              <a16:creationId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5" name="Text Box 16">
          <a:extLst>
            <a:ext uri="{FF2B5EF4-FFF2-40B4-BE49-F238E27FC236}">
              <a16:creationId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6" name="Text Box 17">
          <a:extLst>
            <a:ext uri="{FF2B5EF4-FFF2-40B4-BE49-F238E27FC236}">
              <a16:creationId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7" name="Text Box 18">
          <a:extLst>
            <a:ext uri="{FF2B5EF4-FFF2-40B4-BE49-F238E27FC236}">
              <a16:creationId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8" name="Text Box 19">
          <a:extLst>
            <a:ext uri="{FF2B5EF4-FFF2-40B4-BE49-F238E27FC236}">
              <a16:creationId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99" name="Text Box 16">
          <a:extLst>
            <a:ext uri="{FF2B5EF4-FFF2-40B4-BE49-F238E27FC236}">
              <a16:creationId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0" name="Text Box 17">
          <a:extLst>
            <a:ext uri="{FF2B5EF4-FFF2-40B4-BE49-F238E27FC236}">
              <a16:creationId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1" name="Text Box 18">
          <a:extLst>
            <a:ext uri="{FF2B5EF4-FFF2-40B4-BE49-F238E27FC236}">
              <a16:creationId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2" name="Text Box 19">
          <a:extLst>
            <a:ext uri="{FF2B5EF4-FFF2-40B4-BE49-F238E27FC236}">
              <a16:creationId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3" name="Text Box 16">
          <a:extLst>
            <a:ext uri="{FF2B5EF4-FFF2-40B4-BE49-F238E27FC236}">
              <a16:creationId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4" name="Text Box 17">
          <a:extLst>
            <a:ext uri="{FF2B5EF4-FFF2-40B4-BE49-F238E27FC236}">
              <a16:creationId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5" name="Text Box 18">
          <a:extLst>
            <a:ext uri="{FF2B5EF4-FFF2-40B4-BE49-F238E27FC236}">
              <a16:creationId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6" name="Text Box 19">
          <a:extLst>
            <a:ext uri="{FF2B5EF4-FFF2-40B4-BE49-F238E27FC236}">
              <a16:creationId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07" name="Text Box 15">
          <a:extLst>
            <a:ext uri="{FF2B5EF4-FFF2-40B4-BE49-F238E27FC236}">
              <a16:creationId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8" name="Text Box 16">
          <a:extLst>
            <a:ext uri="{FF2B5EF4-FFF2-40B4-BE49-F238E27FC236}">
              <a16:creationId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9" name="Text Box 17">
          <a:extLst>
            <a:ext uri="{FF2B5EF4-FFF2-40B4-BE49-F238E27FC236}">
              <a16:creationId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0" name="Text Box 18">
          <a:extLst>
            <a:ext uri="{FF2B5EF4-FFF2-40B4-BE49-F238E27FC236}">
              <a16:creationId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1" name="Text Box 19">
          <a:extLst>
            <a:ext uri="{FF2B5EF4-FFF2-40B4-BE49-F238E27FC236}">
              <a16:creationId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2" name="Text Box 16">
          <a:extLst>
            <a:ext uri="{FF2B5EF4-FFF2-40B4-BE49-F238E27FC236}">
              <a16:creationId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3" name="Text Box 17">
          <a:extLst>
            <a:ext uri="{FF2B5EF4-FFF2-40B4-BE49-F238E27FC236}">
              <a16:creationId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4" name="Text Box 18">
          <a:extLst>
            <a:ext uri="{FF2B5EF4-FFF2-40B4-BE49-F238E27FC236}">
              <a16:creationId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523" name="Text Box 15">
          <a:extLst>
            <a:ext uri="{FF2B5EF4-FFF2-40B4-BE49-F238E27FC236}">
              <a16:creationId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524" name="Text Box 15">
          <a:extLst>
            <a:ext uri="{FF2B5EF4-FFF2-40B4-BE49-F238E27FC236}">
              <a16:creationId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525" name="Text Box 15">
          <a:extLst>
            <a:ext uri="{FF2B5EF4-FFF2-40B4-BE49-F238E27FC236}">
              <a16:creationId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526" name="Text Box 15">
          <a:extLst>
            <a:ext uri="{FF2B5EF4-FFF2-40B4-BE49-F238E27FC236}">
              <a16:creationId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527" name="Text Box 15">
          <a:extLst>
            <a:ext uri="{FF2B5EF4-FFF2-40B4-BE49-F238E27FC236}">
              <a16:creationId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528" name="Text Box 15">
          <a:extLst>
            <a:ext uri="{FF2B5EF4-FFF2-40B4-BE49-F238E27FC236}">
              <a16:creationId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29" name="Text Box 16">
          <a:extLst>
            <a:ext uri="{FF2B5EF4-FFF2-40B4-BE49-F238E27FC236}">
              <a16:creationId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0" name="Text Box 17">
          <a:extLst>
            <a:ext uri="{FF2B5EF4-FFF2-40B4-BE49-F238E27FC236}">
              <a16:creationId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1" name="Text Box 18">
          <a:extLst>
            <a:ext uri="{FF2B5EF4-FFF2-40B4-BE49-F238E27FC236}">
              <a16:creationId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2" name="Text Box 19">
          <a:extLst>
            <a:ext uri="{FF2B5EF4-FFF2-40B4-BE49-F238E27FC236}">
              <a16:creationId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3" name="Text Box 16">
          <a:extLst>
            <a:ext uri="{FF2B5EF4-FFF2-40B4-BE49-F238E27FC236}">
              <a16:creationId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4" name="Text Box 17">
          <a:extLst>
            <a:ext uri="{FF2B5EF4-FFF2-40B4-BE49-F238E27FC236}">
              <a16:creationId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5" name="Text Box 18">
          <a:extLst>
            <a:ext uri="{FF2B5EF4-FFF2-40B4-BE49-F238E27FC236}">
              <a16:creationId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6" name="Text Box 19">
          <a:extLst>
            <a:ext uri="{FF2B5EF4-FFF2-40B4-BE49-F238E27FC236}">
              <a16:creationId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7" name="Text Box 16">
          <a:extLst>
            <a:ext uri="{FF2B5EF4-FFF2-40B4-BE49-F238E27FC236}">
              <a16:creationId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8" name="Text Box 17">
          <a:extLst>
            <a:ext uri="{FF2B5EF4-FFF2-40B4-BE49-F238E27FC236}">
              <a16:creationId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9" name="Text Box 18">
          <a:extLst>
            <a:ext uri="{FF2B5EF4-FFF2-40B4-BE49-F238E27FC236}">
              <a16:creationId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40" name="Text Box 19">
          <a:extLst>
            <a:ext uri="{FF2B5EF4-FFF2-40B4-BE49-F238E27FC236}">
              <a16:creationId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41" name="Text Box 15">
          <a:extLst>
            <a:ext uri="{FF2B5EF4-FFF2-40B4-BE49-F238E27FC236}">
              <a16:creationId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2" name="Text Box 16">
          <a:extLst>
            <a:ext uri="{FF2B5EF4-FFF2-40B4-BE49-F238E27FC236}">
              <a16:creationId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3" name="Text Box 17">
          <a:extLst>
            <a:ext uri="{FF2B5EF4-FFF2-40B4-BE49-F238E27FC236}">
              <a16:creationId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4" name="Text Box 18">
          <a:extLst>
            <a:ext uri="{FF2B5EF4-FFF2-40B4-BE49-F238E27FC236}">
              <a16:creationId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5" name="Text Box 19">
          <a:extLst>
            <a:ext uri="{FF2B5EF4-FFF2-40B4-BE49-F238E27FC236}">
              <a16:creationId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546" name="Text Box 15">
          <a:extLst>
            <a:ext uri="{FF2B5EF4-FFF2-40B4-BE49-F238E27FC236}">
              <a16:creationId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7" name="Text Box 16">
          <a:extLst>
            <a:ext uri="{FF2B5EF4-FFF2-40B4-BE49-F238E27FC236}">
              <a16:creationId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8" name="Text Box 17">
          <a:extLst>
            <a:ext uri="{FF2B5EF4-FFF2-40B4-BE49-F238E27FC236}">
              <a16:creationId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9" name="Text Box 18">
          <a:extLst>
            <a:ext uri="{FF2B5EF4-FFF2-40B4-BE49-F238E27FC236}">
              <a16:creationId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0"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1"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2"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3"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4"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5"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6"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57" name="Text Box 15">
          <a:extLst>
            <a:ext uri="{FF2B5EF4-FFF2-40B4-BE49-F238E27FC236}">
              <a16:creationId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8" name="Text Box 16">
          <a:extLst>
            <a:ext uri="{FF2B5EF4-FFF2-40B4-BE49-F238E27FC236}">
              <a16:creationId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9" name="Text Box 17">
          <a:extLst>
            <a:ext uri="{FF2B5EF4-FFF2-40B4-BE49-F238E27FC236}">
              <a16:creationId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0" name="Text Box 18">
          <a:extLst>
            <a:ext uri="{FF2B5EF4-FFF2-40B4-BE49-F238E27FC236}">
              <a16:creationId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1" name="Text Box 19">
          <a:extLst>
            <a:ext uri="{FF2B5EF4-FFF2-40B4-BE49-F238E27FC236}">
              <a16:creationId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2" name="Text Box 16">
          <a:extLst>
            <a:ext uri="{FF2B5EF4-FFF2-40B4-BE49-F238E27FC236}">
              <a16:creationId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3" name="Text Box 17">
          <a:extLst>
            <a:ext uri="{FF2B5EF4-FFF2-40B4-BE49-F238E27FC236}">
              <a16:creationId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4" name="Text Box 18">
          <a:extLst>
            <a:ext uri="{FF2B5EF4-FFF2-40B4-BE49-F238E27FC236}">
              <a16:creationId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5" name="Text Box 19">
          <a:extLst>
            <a:ext uri="{FF2B5EF4-FFF2-40B4-BE49-F238E27FC236}">
              <a16:creationId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6" name="Text Box 16">
          <a:extLst>
            <a:ext uri="{FF2B5EF4-FFF2-40B4-BE49-F238E27FC236}">
              <a16:creationId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7" name="Text Box 17">
          <a:extLst>
            <a:ext uri="{FF2B5EF4-FFF2-40B4-BE49-F238E27FC236}">
              <a16:creationId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8" name="Text Box 18">
          <a:extLst>
            <a:ext uri="{FF2B5EF4-FFF2-40B4-BE49-F238E27FC236}">
              <a16:creationId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9" name="Text Box 19">
          <a:extLst>
            <a:ext uri="{FF2B5EF4-FFF2-40B4-BE49-F238E27FC236}">
              <a16:creationId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70" name="Text Box 15">
          <a:extLst>
            <a:ext uri="{FF2B5EF4-FFF2-40B4-BE49-F238E27FC236}">
              <a16:creationId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1" name="Text Box 16">
          <a:extLst>
            <a:ext uri="{FF2B5EF4-FFF2-40B4-BE49-F238E27FC236}">
              <a16:creationId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2" name="Text Box 17">
          <a:extLst>
            <a:ext uri="{FF2B5EF4-FFF2-40B4-BE49-F238E27FC236}">
              <a16:creationId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3" name="Text Box 18">
          <a:extLst>
            <a:ext uri="{FF2B5EF4-FFF2-40B4-BE49-F238E27FC236}">
              <a16:creationId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4" name="Text Box 19">
          <a:extLst>
            <a:ext uri="{FF2B5EF4-FFF2-40B4-BE49-F238E27FC236}">
              <a16:creationId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5" name="Text Box 16">
          <a:extLst>
            <a:ext uri="{FF2B5EF4-FFF2-40B4-BE49-F238E27FC236}">
              <a16:creationId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6" name="Text Box 17">
          <a:extLst>
            <a:ext uri="{FF2B5EF4-FFF2-40B4-BE49-F238E27FC236}">
              <a16:creationId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15875</xdr:rowOff>
    </xdr:from>
    <xdr:ext cx="95250" cy="171450"/>
    <xdr:sp macro="" textlink="">
      <xdr:nvSpPr>
        <xdr:cNvPr id="2577" name="Text Box 18">
          <a:extLst>
            <a:ext uri="{FF2B5EF4-FFF2-40B4-BE49-F238E27FC236}">
              <a16:creationId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8"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9"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0"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1"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2"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83" name="Text Box 15">
          <a:extLst>
            <a:ext uri="{FF2B5EF4-FFF2-40B4-BE49-F238E27FC236}">
              <a16:creationId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2584" name="Text Box 15">
          <a:extLst>
            <a:ext uri="{FF2B5EF4-FFF2-40B4-BE49-F238E27FC236}">
              <a16:creationId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585" name="Text Box 15">
          <a:extLst>
            <a:ext uri="{FF2B5EF4-FFF2-40B4-BE49-F238E27FC236}">
              <a16:creationId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586" name="Text Box 15">
          <a:extLst>
            <a:ext uri="{FF2B5EF4-FFF2-40B4-BE49-F238E27FC236}">
              <a16:creationId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587" name="Text Box 15">
          <a:extLst>
            <a:ext uri="{FF2B5EF4-FFF2-40B4-BE49-F238E27FC236}">
              <a16:creationId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588" name="Text Box 15">
          <a:extLst>
            <a:ext uri="{FF2B5EF4-FFF2-40B4-BE49-F238E27FC236}">
              <a16:creationId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89" name="Text Box 15">
          <a:extLst>
            <a:ext uri="{FF2B5EF4-FFF2-40B4-BE49-F238E27FC236}">
              <a16:creationId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0" name="Text Box 16">
          <a:extLst>
            <a:ext uri="{FF2B5EF4-FFF2-40B4-BE49-F238E27FC236}">
              <a16:creationId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1" name="Text Box 17">
          <a:extLst>
            <a:ext uri="{FF2B5EF4-FFF2-40B4-BE49-F238E27FC236}">
              <a16:creationId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2" name="Text Box 18">
          <a:extLst>
            <a:ext uri="{FF2B5EF4-FFF2-40B4-BE49-F238E27FC236}">
              <a16:creationId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3" name="Text Box 19">
          <a:extLst>
            <a:ext uri="{FF2B5EF4-FFF2-40B4-BE49-F238E27FC236}">
              <a16:creationId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4" name="Text Box 16">
          <a:extLst>
            <a:ext uri="{FF2B5EF4-FFF2-40B4-BE49-F238E27FC236}">
              <a16:creationId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5" name="Text Box 17">
          <a:extLst>
            <a:ext uri="{FF2B5EF4-FFF2-40B4-BE49-F238E27FC236}">
              <a16:creationId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6" name="Text Box 18">
          <a:extLst>
            <a:ext uri="{FF2B5EF4-FFF2-40B4-BE49-F238E27FC236}">
              <a16:creationId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7" name="Text Box 19">
          <a:extLst>
            <a:ext uri="{FF2B5EF4-FFF2-40B4-BE49-F238E27FC236}">
              <a16:creationId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98" name="Text Box 16">
          <a:extLst>
            <a:ext uri="{FF2B5EF4-FFF2-40B4-BE49-F238E27FC236}">
              <a16:creationId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99" name="Text Box 17">
          <a:extLst>
            <a:ext uri="{FF2B5EF4-FFF2-40B4-BE49-F238E27FC236}">
              <a16:creationId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00" name="Text Box 18">
          <a:extLst>
            <a:ext uri="{FF2B5EF4-FFF2-40B4-BE49-F238E27FC236}">
              <a16:creationId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01" name="Text Box 19">
          <a:extLst>
            <a:ext uri="{FF2B5EF4-FFF2-40B4-BE49-F238E27FC236}">
              <a16:creationId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02" name="Text Box 15">
          <a:extLst>
            <a:ext uri="{FF2B5EF4-FFF2-40B4-BE49-F238E27FC236}">
              <a16:creationId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3" name="Text Box 16">
          <a:extLst>
            <a:ext uri="{FF2B5EF4-FFF2-40B4-BE49-F238E27FC236}">
              <a16:creationId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4" name="Text Box 17">
          <a:extLst>
            <a:ext uri="{FF2B5EF4-FFF2-40B4-BE49-F238E27FC236}">
              <a16:creationId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5" name="Text Box 18">
          <a:extLst>
            <a:ext uri="{FF2B5EF4-FFF2-40B4-BE49-F238E27FC236}">
              <a16:creationId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6" name="Text Box 19">
          <a:extLst>
            <a:ext uri="{FF2B5EF4-FFF2-40B4-BE49-F238E27FC236}">
              <a16:creationId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7" name="Text Box 16">
          <a:extLst>
            <a:ext uri="{FF2B5EF4-FFF2-40B4-BE49-F238E27FC236}">
              <a16:creationId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8" name="Text Box 17">
          <a:extLst>
            <a:ext uri="{FF2B5EF4-FFF2-40B4-BE49-F238E27FC236}">
              <a16:creationId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9" name="Text Box 18">
          <a:extLst>
            <a:ext uri="{FF2B5EF4-FFF2-40B4-BE49-F238E27FC236}">
              <a16:creationId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0"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1"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2"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3"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4"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5"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6"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7"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2618" name="Text Box 15">
          <a:extLst>
            <a:ext uri="{FF2B5EF4-FFF2-40B4-BE49-F238E27FC236}">
              <a16:creationId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619" name="Text Box 15">
          <a:extLst>
            <a:ext uri="{FF2B5EF4-FFF2-40B4-BE49-F238E27FC236}">
              <a16:creationId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620" name="Text Box 15">
          <a:extLst>
            <a:ext uri="{FF2B5EF4-FFF2-40B4-BE49-F238E27FC236}">
              <a16:creationId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621" name="Text Box 15">
          <a:extLst>
            <a:ext uri="{FF2B5EF4-FFF2-40B4-BE49-F238E27FC236}">
              <a16:creationId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622" name="Text Box 15">
          <a:extLst>
            <a:ext uri="{FF2B5EF4-FFF2-40B4-BE49-F238E27FC236}">
              <a16:creationId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2623" name="Text Box 15">
          <a:extLst>
            <a:ext uri="{FF2B5EF4-FFF2-40B4-BE49-F238E27FC236}">
              <a16:creationId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4" name="Text Box 16">
          <a:extLst>
            <a:ext uri="{FF2B5EF4-FFF2-40B4-BE49-F238E27FC236}">
              <a16:creationId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5" name="Text Box 17">
          <a:extLst>
            <a:ext uri="{FF2B5EF4-FFF2-40B4-BE49-F238E27FC236}">
              <a16:creationId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6" name="Text Box 18">
          <a:extLst>
            <a:ext uri="{FF2B5EF4-FFF2-40B4-BE49-F238E27FC236}">
              <a16:creationId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7" name="Text Box 19">
          <a:extLst>
            <a:ext uri="{FF2B5EF4-FFF2-40B4-BE49-F238E27FC236}">
              <a16:creationId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28" name="Text Box 16">
          <a:extLst>
            <a:ext uri="{FF2B5EF4-FFF2-40B4-BE49-F238E27FC236}">
              <a16:creationId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29" name="Text Box 17">
          <a:extLst>
            <a:ext uri="{FF2B5EF4-FFF2-40B4-BE49-F238E27FC236}">
              <a16:creationId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30" name="Text Box 18">
          <a:extLst>
            <a:ext uri="{FF2B5EF4-FFF2-40B4-BE49-F238E27FC236}">
              <a16:creationId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31" name="Text Box 19">
          <a:extLst>
            <a:ext uri="{FF2B5EF4-FFF2-40B4-BE49-F238E27FC236}">
              <a16:creationId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2" name="Text Box 16">
          <a:extLst>
            <a:ext uri="{FF2B5EF4-FFF2-40B4-BE49-F238E27FC236}">
              <a16:creationId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3" name="Text Box 17">
          <a:extLst>
            <a:ext uri="{FF2B5EF4-FFF2-40B4-BE49-F238E27FC236}">
              <a16:creationId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4" name="Text Box 18">
          <a:extLst>
            <a:ext uri="{FF2B5EF4-FFF2-40B4-BE49-F238E27FC236}">
              <a16:creationId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5" name="Text Box 19">
          <a:extLst>
            <a:ext uri="{FF2B5EF4-FFF2-40B4-BE49-F238E27FC236}">
              <a16:creationId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36" name="Text Box 15">
          <a:extLst>
            <a:ext uri="{FF2B5EF4-FFF2-40B4-BE49-F238E27FC236}">
              <a16:creationId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7" name="Text Box 16">
          <a:extLst>
            <a:ext uri="{FF2B5EF4-FFF2-40B4-BE49-F238E27FC236}">
              <a16:creationId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8" name="Text Box 17">
          <a:extLst>
            <a:ext uri="{FF2B5EF4-FFF2-40B4-BE49-F238E27FC236}">
              <a16:creationId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9" name="Text Box 18">
          <a:extLst>
            <a:ext uri="{FF2B5EF4-FFF2-40B4-BE49-F238E27FC236}">
              <a16:creationId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40" name="Text Box 19">
          <a:extLst>
            <a:ext uri="{FF2B5EF4-FFF2-40B4-BE49-F238E27FC236}">
              <a16:creationId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641" name="Text Box 15">
          <a:extLst>
            <a:ext uri="{FF2B5EF4-FFF2-40B4-BE49-F238E27FC236}">
              <a16:creationId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2" name="Text Box 16">
          <a:extLst>
            <a:ext uri="{FF2B5EF4-FFF2-40B4-BE49-F238E27FC236}">
              <a16:creationId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3" name="Text Box 17">
          <a:extLst>
            <a:ext uri="{FF2B5EF4-FFF2-40B4-BE49-F238E27FC236}">
              <a16:creationId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4" name="Text Box 18">
          <a:extLst>
            <a:ext uri="{FF2B5EF4-FFF2-40B4-BE49-F238E27FC236}">
              <a16:creationId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5"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6"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7"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8"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9"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50"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51"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52" name="Text Box 15">
          <a:extLst>
            <a:ext uri="{FF2B5EF4-FFF2-40B4-BE49-F238E27FC236}">
              <a16:creationId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3" name="Text Box 16">
          <a:extLst>
            <a:ext uri="{FF2B5EF4-FFF2-40B4-BE49-F238E27FC236}">
              <a16:creationId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4" name="Text Box 17">
          <a:extLst>
            <a:ext uri="{FF2B5EF4-FFF2-40B4-BE49-F238E27FC236}">
              <a16:creationId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5" name="Text Box 18">
          <a:extLst>
            <a:ext uri="{FF2B5EF4-FFF2-40B4-BE49-F238E27FC236}">
              <a16:creationId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6" name="Text Box 19">
          <a:extLst>
            <a:ext uri="{FF2B5EF4-FFF2-40B4-BE49-F238E27FC236}">
              <a16:creationId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7" name="Text Box 16">
          <a:extLst>
            <a:ext uri="{FF2B5EF4-FFF2-40B4-BE49-F238E27FC236}">
              <a16:creationId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8" name="Text Box 17">
          <a:extLst>
            <a:ext uri="{FF2B5EF4-FFF2-40B4-BE49-F238E27FC236}">
              <a16:creationId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9" name="Text Box 18">
          <a:extLst>
            <a:ext uri="{FF2B5EF4-FFF2-40B4-BE49-F238E27FC236}">
              <a16:creationId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60" name="Text Box 19">
          <a:extLst>
            <a:ext uri="{FF2B5EF4-FFF2-40B4-BE49-F238E27FC236}">
              <a16:creationId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1" name="Text Box 16">
          <a:extLst>
            <a:ext uri="{FF2B5EF4-FFF2-40B4-BE49-F238E27FC236}">
              <a16:creationId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2" name="Text Box 17">
          <a:extLst>
            <a:ext uri="{FF2B5EF4-FFF2-40B4-BE49-F238E27FC236}">
              <a16:creationId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3" name="Text Box 18">
          <a:extLst>
            <a:ext uri="{FF2B5EF4-FFF2-40B4-BE49-F238E27FC236}">
              <a16:creationId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4" name="Text Box 19">
          <a:extLst>
            <a:ext uri="{FF2B5EF4-FFF2-40B4-BE49-F238E27FC236}">
              <a16:creationId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65" name="Text Box 15">
          <a:extLst>
            <a:ext uri="{FF2B5EF4-FFF2-40B4-BE49-F238E27FC236}">
              <a16:creationId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6" name="Text Box 16">
          <a:extLst>
            <a:ext uri="{FF2B5EF4-FFF2-40B4-BE49-F238E27FC236}">
              <a16:creationId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7" name="Text Box 17">
          <a:extLst>
            <a:ext uri="{FF2B5EF4-FFF2-40B4-BE49-F238E27FC236}">
              <a16:creationId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8" name="Text Box 18">
          <a:extLst>
            <a:ext uri="{FF2B5EF4-FFF2-40B4-BE49-F238E27FC236}">
              <a16:creationId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9" name="Text Box 19">
          <a:extLst>
            <a:ext uri="{FF2B5EF4-FFF2-40B4-BE49-F238E27FC236}">
              <a16:creationId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70" name="Text Box 16">
          <a:extLst>
            <a:ext uri="{FF2B5EF4-FFF2-40B4-BE49-F238E27FC236}">
              <a16:creationId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71" name="Text Box 17">
          <a:extLst>
            <a:ext uri="{FF2B5EF4-FFF2-40B4-BE49-F238E27FC236}">
              <a16:creationId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672" name="Text Box 18">
          <a:extLst>
            <a:ext uri="{FF2B5EF4-FFF2-40B4-BE49-F238E27FC236}">
              <a16:creationId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3"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4"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5"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6"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7"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78" name="Text Box 15">
          <a:extLst>
            <a:ext uri="{FF2B5EF4-FFF2-40B4-BE49-F238E27FC236}">
              <a16:creationId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679" name="Text Box 15">
          <a:extLst>
            <a:ext uri="{FF2B5EF4-FFF2-40B4-BE49-F238E27FC236}">
              <a16:creationId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680" name="Text Box 15">
          <a:extLst>
            <a:ext uri="{FF2B5EF4-FFF2-40B4-BE49-F238E27FC236}">
              <a16:creationId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681" name="Text Box 15">
          <a:extLst>
            <a:ext uri="{FF2B5EF4-FFF2-40B4-BE49-F238E27FC236}">
              <a16:creationId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682" name="Text Box 15">
          <a:extLst>
            <a:ext uri="{FF2B5EF4-FFF2-40B4-BE49-F238E27FC236}">
              <a16:creationId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683" name="Text Box 15">
          <a:extLst>
            <a:ext uri="{FF2B5EF4-FFF2-40B4-BE49-F238E27FC236}">
              <a16:creationId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84" name="Text Box 15">
          <a:extLst>
            <a:ext uri="{FF2B5EF4-FFF2-40B4-BE49-F238E27FC236}">
              <a16:creationId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5" name="Text Box 16">
          <a:extLst>
            <a:ext uri="{FF2B5EF4-FFF2-40B4-BE49-F238E27FC236}">
              <a16:creationId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6" name="Text Box 17">
          <a:extLst>
            <a:ext uri="{FF2B5EF4-FFF2-40B4-BE49-F238E27FC236}">
              <a16:creationId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7" name="Text Box 18">
          <a:extLst>
            <a:ext uri="{FF2B5EF4-FFF2-40B4-BE49-F238E27FC236}">
              <a16:creationId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8" name="Text Box 19">
          <a:extLst>
            <a:ext uri="{FF2B5EF4-FFF2-40B4-BE49-F238E27FC236}">
              <a16:creationId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89" name="Text Box 16">
          <a:extLst>
            <a:ext uri="{FF2B5EF4-FFF2-40B4-BE49-F238E27FC236}">
              <a16:creationId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0" name="Text Box 17">
          <a:extLst>
            <a:ext uri="{FF2B5EF4-FFF2-40B4-BE49-F238E27FC236}">
              <a16:creationId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1" name="Text Box 18">
          <a:extLst>
            <a:ext uri="{FF2B5EF4-FFF2-40B4-BE49-F238E27FC236}">
              <a16:creationId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2" name="Text Box 19">
          <a:extLst>
            <a:ext uri="{FF2B5EF4-FFF2-40B4-BE49-F238E27FC236}">
              <a16:creationId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3" name="Text Box 16">
          <a:extLst>
            <a:ext uri="{FF2B5EF4-FFF2-40B4-BE49-F238E27FC236}">
              <a16:creationId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4" name="Text Box 17">
          <a:extLst>
            <a:ext uri="{FF2B5EF4-FFF2-40B4-BE49-F238E27FC236}">
              <a16:creationId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5" name="Text Box 18">
          <a:extLst>
            <a:ext uri="{FF2B5EF4-FFF2-40B4-BE49-F238E27FC236}">
              <a16:creationId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6" name="Text Box 19">
          <a:extLst>
            <a:ext uri="{FF2B5EF4-FFF2-40B4-BE49-F238E27FC236}">
              <a16:creationId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97" name="Text Box 15">
          <a:extLst>
            <a:ext uri="{FF2B5EF4-FFF2-40B4-BE49-F238E27FC236}">
              <a16:creationId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98" name="Text Box 16">
          <a:extLst>
            <a:ext uri="{FF2B5EF4-FFF2-40B4-BE49-F238E27FC236}">
              <a16:creationId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99" name="Text Box 17">
          <a:extLst>
            <a:ext uri="{FF2B5EF4-FFF2-40B4-BE49-F238E27FC236}">
              <a16:creationId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00" name="Text Box 18">
          <a:extLst>
            <a:ext uri="{FF2B5EF4-FFF2-40B4-BE49-F238E27FC236}">
              <a16:creationId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01" name="Text Box 19">
          <a:extLst>
            <a:ext uri="{FF2B5EF4-FFF2-40B4-BE49-F238E27FC236}">
              <a16:creationId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2" name="Text Box 16">
          <a:extLst>
            <a:ext uri="{FF2B5EF4-FFF2-40B4-BE49-F238E27FC236}">
              <a16:creationId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3" name="Text Box 17">
          <a:extLst>
            <a:ext uri="{FF2B5EF4-FFF2-40B4-BE49-F238E27FC236}">
              <a16:creationId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4" name="Text Box 18">
          <a:extLst>
            <a:ext uri="{FF2B5EF4-FFF2-40B4-BE49-F238E27FC236}">
              <a16:creationId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713" name="Text Box 15">
          <a:extLst>
            <a:ext uri="{FF2B5EF4-FFF2-40B4-BE49-F238E27FC236}">
              <a16:creationId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714" name="Text Box 15">
          <a:extLst>
            <a:ext uri="{FF2B5EF4-FFF2-40B4-BE49-F238E27FC236}">
              <a16:creationId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715" name="Text Box 15">
          <a:extLst>
            <a:ext uri="{FF2B5EF4-FFF2-40B4-BE49-F238E27FC236}">
              <a16:creationId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716" name="Text Box 15">
          <a:extLst>
            <a:ext uri="{FF2B5EF4-FFF2-40B4-BE49-F238E27FC236}">
              <a16:creationId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717" name="Text Box 15">
          <a:extLst>
            <a:ext uri="{FF2B5EF4-FFF2-40B4-BE49-F238E27FC236}">
              <a16:creationId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718" name="Text Box 15">
          <a:extLst>
            <a:ext uri="{FF2B5EF4-FFF2-40B4-BE49-F238E27FC236}">
              <a16:creationId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19" name="Text Box 16">
          <a:extLst>
            <a:ext uri="{FF2B5EF4-FFF2-40B4-BE49-F238E27FC236}">
              <a16:creationId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0" name="Text Box 17">
          <a:extLst>
            <a:ext uri="{FF2B5EF4-FFF2-40B4-BE49-F238E27FC236}">
              <a16:creationId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1" name="Text Box 18">
          <a:extLst>
            <a:ext uri="{FF2B5EF4-FFF2-40B4-BE49-F238E27FC236}">
              <a16:creationId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2" name="Text Box 19">
          <a:extLst>
            <a:ext uri="{FF2B5EF4-FFF2-40B4-BE49-F238E27FC236}">
              <a16:creationId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3" name="Text Box 16">
          <a:extLst>
            <a:ext uri="{FF2B5EF4-FFF2-40B4-BE49-F238E27FC236}">
              <a16:creationId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4" name="Text Box 17">
          <a:extLst>
            <a:ext uri="{FF2B5EF4-FFF2-40B4-BE49-F238E27FC236}">
              <a16:creationId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5" name="Text Box 18">
          <a:extLst>
            <a:ext uri="{FF2B5EF4-FFF2-40B4-BE49-F238E27FC236}">
              <a16:creationId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6" name="Text Box 19">
          <a:extLst>
            <a:ext uri="{FF2B5EF4-FFF2-40B4-BE49-F238E27FC236}">
              <a16:creationId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7" name="Text Box 16">
          <a:extLst>
            <a:ext uri="{FF2B5EF4-FFF2-40B4-BE49-F238E27FC236}">
              <a16:creationId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8" name="Text Box 17">
          <a:extLst>
            <a:ext uri="{FF2B5EF4-FFF2-40B4-BE49-F238E27FC236}">
              <a16:creationId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9" name="Text Box 18">
          <a:extLst>
            <a:ext uri="{FF2B5EF4-FFF2-40B4-BE49-F238E27FC236}">
              <a16:creationId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30" name="Text Box 19">
          <a:extLst>
            <a:ext uri="{FF2B5EF4-FFF2-40B4-BE49-F238E27FC236}">
              <a16:creationId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731" name="Text Box 15">
          <a:extLst>
            <a:ext uri="{FF2B5EF4-FFF2-40B4-BE49-F238E27FC236}">
              <a16:creationId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2" name="Text Box 16">
          <a:extLst>
            <a:ext uri="{FF2B5EF4-FFF2-40B4-BE49-F238E27FC236}">
              <a16:creationId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3" name="Text Box 17">
          <a:extLst>
            <a:ext uri="{FF2B5EF4-FFF2-40B4-BE49-F238E27FC236}">
              <a16:creationId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4" name="Text Box 18">
          <a:extLst>
            <a:ext uri="{FF2B5EF4-FFF2-40B4-BE49-F238E27FC236}">
              <a16:creationId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5" name="Text Box 19">
          <a:extLst>
            <a:ext uri="{FF2B5EF4-FFF2-40B4-BE49-F238E27FC236}">
              <a16:creationId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736" name="Text Box 15">
          <a:extLst>
            <a:ext uri="{FF2B5EF4-FFF2-40B4-BE49-F238E27FC236}">
              <a16:creationId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7" name="Text Box 16">
          <a:extLst>
            <a:ext uri="{FF2B5EF4-FFF2-40B4-BE49-F238E27FC236}">
              <a16:creationId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8" name="Text Box 17">
          <a:extLst>
            <a:ext uri="{FF2B5EF4-FFF2-40B4-BE49-F238E27FC236}">
              <a16:creationId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9" name="Text Box 18">
          <a:extLst>
            <a:ext uri="{FF2B5EF4-FFF2-40B4-BE49-F238E27FC236}">
              <a16:creationId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0"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1"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2"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3"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4"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5"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6"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47" name="Text Box 15">
          <a:extLst>
            <a:ext uri="{FF2B5EF4-FFF2-40B4-BE49-F238E27FC236}">
              <a16:creationId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48" name="Text Box 16">
          <a:extLst>
            <a:ext uri="{FF2B5EF4-FFF2-40B4-BE49-F238E27FC236}">
              <a16:creationId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49" name="Text Box 17">
          <a:extLst>
            <a:ext uri="{FF2B5EF4-FFF2-40B4-BE49-F238E27FC236}">
              <a16:creationId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50" name="Text Box 18">
          <a:extLst>
            <a:ext uri="{FF2B5EF4-FFF2-40B4-BE49-F238E27FC236}">
              <a16:creationId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51" name="Text Box 19">
          <a:extLst>
            <a:ext uri="{FF2B5EF4-FFF2-40B4-BE49-F238E27FC236}">
              <a16:creationId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2" name="Text Box 16">
          <a:extLst>
            <a:ext uri="{FF2B5EF4-FFF2-40B4-BE49-F238E27FC236}">
              <a16:creationId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3" name="Text Box 17">
          <a:extLst>
            <a:ext uri="{FF2B5EF4-FFF2-40B4-BE49-F238E27FC236}">
              <a16:creationId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4" name="Text Box 18">
          <a:extLst>
            <a:ext uri="{FF2B5EF4-FFF2-40B4-BE49-F238E27FC236}">
              <a16:creationId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5" name="Text Box 19">
          <a:extLst>
            <a:ext uri="{FF2B5EF4-FFF2-40B4-BE49-F238E27FC236}">
              <a16:creationId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6" name="Text Box 16">
          <a:extLst>
            <a:ext uri="{FF2B5EF4-FFF2-40B4-BE49-F238E27FC236}">
              <a16:creationId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7" name="Text Box 17">
          <a:extLst>
            <a:ext uri="{FF2B5EF4-FFF2-40B4-BE49-F238E27FC236}">
              <a16:creationId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8" name="Text Box 18">
          <a:extLst>
            <a:ext uri="{FF2B5EF4-FFF2-40B4-BE49-F238E27FC236}">
              <a16:creationId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9" name="Text Box 19">
          <a:extLst>
            <a:ext uri="{FF2B5EF4-FFF2-40B4-BE49-F238E27FC236}">
              <a16:creationId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760" name="Text Box 15">
          <a:extLst>
            <a:ext uri="{FF2B5EF4-FFF2-40B4-BE49-F238E27FC236}">
              <a16:creationId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1" name="Text Box 16">
          <a:extLst>
            <a:ext uri="{FF2B5EF4-FFF2-40B4-BE49-F238E27FC236}">
              <a16:creationId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2" name="Text Box 17">
          <a:extLst>
            <a:ext uri="{FF2B5EF4-FFF2-40B4-BE49-F238E27FC236}">
              <a16:creationId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3" name="Text Box 18">
          <a:extLst>
            <a:ext uri="{FF2B5EF4-FFF2-40B4-BE49-F238E27FC236}">
              <a16:creationId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4" name="Text Box 19">
          <a:extLst>
            <a:ext uri="{FF2B5EF4-FFF2-40B4-BE49-F238E27FC236}">
              <a16:creationId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65" name="Text Box 16">
          <a:extLst>
            <a:ext uri="{FF2B5EF4-FFF2-40B4-BE49-F238E27FC236}">
              <a16:creationId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66" name="Text Box 17">
          <a:extLst>
            <a:ext uri="{FF2B5EF4-FFF2-40B4-BE49-F238E27FC236}">
              <a16:creationId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767" name="Text Box 18">
          <a:extLst>
            <a:ext uri="{FF2B5EF4-FFF2-40B4-BE49-F238E27FC236}">
              <a16:creationId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68"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69"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0"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1"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2"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73" name="Text Box 15">
          <a:extLst>
            <a:ext uri="{FF2B5EF4-FFF2-40B4-BE49-F238E27FC236}">
              <a16:creationId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774" name="Text Box 15">
          <a:extLst>
            <a:ext uri="{FF2B5EF4-FFF2-40B4-BE49-F238E27FC236}">
              <a16:creationId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775" name="Text Box 15">
          <a:extLst>
            <a:ext uri="{FF2B5EF4-FFF2-40B4-BE49-F238E27FC236}">
              <a16:creationId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776" name="Text Box 15">
          <a:extLst>
            <a:ext uri="{FF2B5EF4-FFF2-40B4-BE49-F238E27FC236}">
              <a16:creationId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777" name="Text Box 15">
          <a:extLst>
            <a:ext uri="{FF2B5EF4-FFF2-40B4-BE49-F238E27FC236}">
              <a16:creationId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778" name="Text Box 15">
          <a:extLst>
            <a:ext uri="{FF2B5EF4-FFF2-40B4-BE49-F238E27FC236}">
              <a16:creationId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79" name="Text Box 15">
          <a:extLst>
            <a:ext uri="{FF2B5EF4-FFF2-40B4-BE49-F238E27FC236}">
              <a16:creationId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0" name="Text Box 16">
          <a:extLst>
            <a:ext uri="{FF2B5EF4-FFF2-40B4-BE49-F238E27FC236}">
              <a16:creationId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1" name="Text Box 17">
          <a:extLst>
            <a:ext uri="{FF2B5EF4-FFF2-40B4-BE49-F238E27FC236}">
              <a16:creationId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2" name="Text Box 18">
          <a:extLst>
            <a:ext uri="{FF2B5EF4-FFF2-40B4-BE49-F238E27FC236}">
              <a16:creationId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3" name="Text Box 19">
          <a:extLst>
            <a:ext uri="{FF2B5EF4-FFF2-40B4-BE49-F238E27FC236}">
              <a16:creationId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4" name="Text Box 16">
          <a:extLst>
            <a:ext uri="{FF2B5EF4-FFF2-40B4-BE49-F238E27FC236}">
              <a16:creationId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5" name="Text Box 17">
          <a:extLst>
            <a:ext uri="{FF2B5EF4-FFF2-40B4-BE49-F238E27FC236}">
              <a16:creationId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6" name="Text Box 18">
          <a:extLst>
            <a:ext uri="{FF2B5EF4-FFF2-40B4-BE49-F238E27FC236}">
              <a16:creationId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7" name="Text Box 19">
          <a:extLst>
            <a:ext uri="{FF2B5EF4-FFF2-40B4-BE49-F238E27FC236}">
              <a16:creationId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88" name="Text Box 16">
          <a:extLst>
            <a:ext uri="{FF2B5EF4-FFF2-40B4-BE49-F238E27FC236}">
              <a16:creationId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89" name="Text Box 17">
          <a:extLst>
            <a:ext uri="{FF2B5EF4-FFF2-40B4-BE49-F238E27FC236}">
              <a16:creationId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90" name="Text Box 18">
          <a:extLst>
            <a:ext uri="{FF2B5EF4-FFF2-40B4-BE49-F238E27FC236}">
              <a16:creationId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91" name="Text Box 19">
          <a:extLst>
            <a:ext uri="{FF2B5EF4-FFF2-40B4-BE49-F238E27FC236}">
              <a16:creationId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792" name="Text Box 15">
          <a:extLst>
            <a:ext uri="{FF2B5EF4-FFF2-40B4-BE49-F238E27FC236}">
              <a16:creationId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3" name="Text Box 16">
          <a:extLst>
            <a:ext uri="{FF2B5EF4-FFF2-40B4-BE49-F238E27FC236}">
              <a16:creationId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4" name="Text Box 17">
          <a:extLst>
            <a:ext uri="{FF2B5EF4-FFF2-40B4-BE49-F238E27FC236}">
              <a16:creationId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5" name="Text Box 18">
          <a:extLst>
            <a:ext uri="{FF2B5EF4-FFF2-40B4-BE49-F238E27FC236}">
              <a16:creationId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6" name="Text Box 19">
          <a:extLst>
            <a:ext uri="{FF2B5EF4-FFF2-40B4-BE49-F238E27FC236}">
              <a16:creationId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7" name="Text Box 16">
          <a:extLst>
            <a:ext uri="{FF2B5EF4-FFF2-40B4-BE49-F238E27FC236}">
              <a16:creationId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8" name="Text Box 17">
          <a:extLst>
            <a:ext uri="{FF2B5EF4-FFF2-40B4-BE49-F238E27FC236}">
              <a16:creationId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9" name="Text Box 18">
          <a:extLst>
            <a:ext uri="{FF2B5EF4-FFF2-40B4-BE49-F238E27FC236}">
              <a16:creationId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0"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1"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2"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3"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4"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5"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6"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7"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808" name="Text Box 15">
          <a:extLst>
            <a:ext uri="{FF2B5EF4-FFF2-40B4-BE49-F238E27FC236}">
              <a16:creationId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809" name="Text Box 15">
          <a:extLst>
            <a:ext uri="{FF2B5EF4-FFF2-40B4-BE49-F238E27FC236}">
              <a16:creationId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810" name="Text Box 15">
          <a:extLst>
            <a:ext uri="{FF2B5EF4-FFF2-40B4-BE49-F238E27FC236}">
              <a16:creationId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811" name="Text Box 15">
          <a:extLst>
            <a:ext uri="{FF2B5EF4-FFF2-40B4-BE49-F238E27FC236}">
              <a16:creationId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812" name="Text Box 15">
          <a:extLst>
            <a:ext uri="{FF2B5EF4-FFF2-40B4-BE49-F238E27FC236}">
              <a16:creationId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813" name="Text Box 15">
          <a:extLst>
            <a:ext uri="{FF2B5EF4-FFF2-40B4-BE49-F238E27FC236}">
              <a16:creationId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4" name="Text Box 16">
          <a:extLst>
            <a:ext uri="{FF2B5EF4-FFF2-40B4-BE49-F238E27FC236}">
              <a16:creationId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5" name="Text Box 17">
          <a:extLst>
            <a:ext uri="{FF2B5EF4-FFF2-40B4-BE49-F238E27FC236}">
              <a16:creationId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6" name="Text Box 18">
          <a:extLst>
            <a:ext uri="{FF2B5EF4-FFF2-40B4-BE49-F238E27FC236}">
              <a16:creationId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7" name="Text Box 19">
          <a:extLst>
            <a:ext uri="{FF2B5EF4-FFF2-40B4-BE49-F238E27FC236}">
              <a16:creationId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18" name="Text Box 16">
          <a:extLst>
            <a:ext uri="{FF2B5EF4-FFF2-40B4-BE49-F238E27FC236}">
              <a16:creationId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19" name="Text Box 17">
          <a:extLst>
            <a:ext uri="{FF2B5EF4-FFF2-40B4-BE49-F238E27FC236}">
              <a16:creationId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20" name="Text Box 18">
          <a:extLst>
            <a:ext uri="{FF2B5EF4-FFF2-40B4-BE49-F238E27FC236}">
              <a16:creationId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21" name="Text Box 19">
          <a:extLst>
            <a:ext uri="{FF2B5EF4-FFF2-40B4-BE49-F238E27FC236}">
              <a16:creationId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2" name="Text Box 16">
          <a:extLst>
            <a:ext uri="{FF2B5EF4-FFF2-40B4-BE49-F238E27FC236}">
              <a16:creationId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3" name="Text Box 17">
          <a:extLst>
            <a:ext uri="{FF2B5EF4-FFF2-40B4-BE49-F238E27FC236}">
              <a16:creationId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4" name="Text Box 18">
          <a:extLst>
            <a:ext uri="{FF2B5EF4-FFF2-40B4-BE49-F238E27FC236}">
              <a16:creationId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5" name="Text Box 19">
          <a:extLst>
            <a:ext uri="{FF2B5EF4-FFF2-40B4-BE49-F238E27FC236}">
              <a16:creationId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826" name="Text Box 15">
          <a:extLst>
            <a:ext uri="{FF2B5EF4-FFF2-40B4-BE49-F238E27FC236}">
              <a16:creationId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7" name="Text Box 16">
          <a:extLst>
            <a:ext uri="{FF2B5EF4-FFF2-40B4-BE49-F238E27FC236}">
              <a16:creationId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8" name="Text Box 17">
          <a:extLst>
            <a:ext uri="{FF2B5EF4-FFF2-40B4-BE49-F238E27FC236}">
              <a16:creationId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9" name="Text Box 18">
          <a:extLst>
            <a:ext uri="{FF2B5EF4-FFF2-40B4-BE49-F238E27FC236}">
              <a16:creationId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30" name="Text Box 19">
          <a:extLst>
            <a:ext uri="{FF2B5EF4-FFF2-40B4-BE49-F238E27FC236}">
              <a16:creationId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831" name="Text Box 15">
          <a:extLst>
            <a:ext uri="{FF2B5EF4-FFF2-40B4-BE49-F238E27FC236}">
              <a16:creationId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2" name="Text Box 16">
          <a:extLst>
            <a:ext uri="{FF2B5EF4-FFF2-40B4-BE49-F238E27FC236}">
              <a16:creationId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3" name="Text Box 17">
          <a:extLst>
            <a:ext uri="{FF2B5EF4-FFF2-40B4-BE49-F238E27FC236}">
              <a16:creationId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4" name="Text Box 18">
          <a:extLst>
            <a:ext uri="{FF2B5EF4-FFF2-40B4-BE49-F238E27FC236}">
              <a16:creationId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5"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6"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7"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8"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9"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40"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41"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42" name="Text Box 15">
          <a:extLst>
            <a:ext uri="{FF2B5EF4-FFF2-40B4-BE49-F238E27FC236}">
              <a16:creationId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3" name="Text Box 16">
          <a:extLst>
            <a:ext uri="{FF2B5EF4-FFF2-40B4-BE49-F238E27FC236}">
              <a16:creationId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4" name="Text Box 17">
          <a:extLst>
            <a:ext uri="{FF2B5EF4-FFF2-40B4-BE49-F238E27FC236}">
              <a16:creationId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5" name="Text Box 18">
          <a:extLst>
            <a:ext uri="{FF2B5EF4-FFF2-40B4-BE49-F238E27FC236}">
              <a16:creationId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6" name="Text Box 19">
          <a:extLst>
            <a:ext uri="{FF2B5EF4-FFF2-40B4-BE49-F238E27FC236}">
              <a16:creationId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7" name="Text Box 16">
          <a:extLst>
            <a:ext uri="{FF2B5EF4-FFF2-40B4-BE49-F238E27FC236}">
              <a16:creationId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8" name="Text Box 17">
          <a:extLst>
            <a:ext uri="{FF2B5EF4-FFF2-40B4-BE49-F238E27FC236}">
              <a16:creationId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9" name="Text Box 18">
          <a:extLst>
            <a:ext uri="{FF2B5EF4-FFF2-40B4-BE49-F238E27FC236}">
              <a16:creationId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50" name="Text Box 19">
          <a:extLst>
            <a:ext uri="{FF2B5EF4-FFF2-40B4-BE49-F238E27FC236}">
              <a16:creationId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1" name="Text Box 16">
          <a:extLst>
            <a:ext uri="{FF2B5EF4-FFF2-40B4-BE49-F238E27FC236}">
              <a16:creationId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2" name="Text Box 17">
          <a:extLst>
            <a:ext uri="{FF2B5EF4-FFF2-40B4-BE49-F238E27FC236}">
              <a16:creationId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3" name="Text Box 18">
          <a:extLst>
            <a:ext uri="{FF2B5EF4-FFF2-40B4-BE49-F238E27FC236}">
              <a16:creationId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4" name="Text Box 19">
          <a:extLst>
            <a:ext uri="{FF2B5EF4-FFF2-40B4-BE49-F238E27FC236}">
              <a16:creationId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855" name="Text Box 15">
          <a:extLst>
            <a:ext uri="{FF2B5EF4-FFF2-40B4-BE49-F238E27FC236}">
              <a16:creationId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6" name="Text Box 16">
          <a:extLst>
            <a:ext uri="{FF2B5EF4-FFF2-40B4-BE49-F238E27FC236}">
              <a16:creationId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7" name="Text Box 17">
          <a:extLst>
            <a:ext uri="{FF2B5EF4-FFF2-40B4-BE49-F238E27FC236}">
              <a16:creationId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8" name="Text Box 18">
          <a:extLst>
            <a:ext uri="{FF2B5EF4-FFF2-40B4-BE49-F238E27FC236}">
              <a16:creationId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9" name="Text Box 19">
          <a:extLst>
            <a:ext uri="{FF2B5EF4-FFF2-40B4-BE49-F238E27FC236}">
              <a16:creationId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60" name="Text Box 16">
          <a:extLst>
            <a:ext uri="{FF2B5EF4-FFF2-40B4-BE49-F238E27FC236}">
              <a16:creationId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61" name="Text Box 17">
          <a:extLst>
            <a:ext uri="{FF2B5EF4-FFF2-40B4-BE49-F238E27FC236}">
              <a16:creationId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46</xdr:row>
      <xdr:rowOff>15875</xdr:rowOff>
    </xdr:from>
    <xdr:ext cx="95250" cy="171450"/>
    <xdr:sp macro="" textlink="">
      <xdr:nvSpPr>
        <xdr:cNvPr id="2862" name="Text Box 18">
          <a:extLst>
            <a:ext uri="{FF2B5EF4-FFF2-40B4-BE49-F238E27FC236}">
              <a16:creationId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3"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4"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5"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6"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7"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68" name="Text Box 15">
          <a:extLst>
            <a:ext uri="{FF2B5EF4-FFF2-40B4-BE49-F238E27FC236}">
              <a16:creationId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2869" name="Text Box 15">
          <a:extLst>
            <a:ext uri="{FF2B5EF4-FFF2-40B4-BE49-F238E27FC236}">
              <a16:creationId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870" name="Text Box 15">
          <a:extLst>
            <a:ext uri="{FF2B5EF4-FFF2-40B4-BE49-F238E27FC236}">
              <a16:creationId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871" name="Text Box 15">
          <a:extLst>
            <a:ext uri="{FF2B5EF4-FFF2-40B4-BE49-F238E27FC236}">
              <a16:creationId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872" name="Text Box 15">
          <a:extLst>
            <a:ext uri="{FF2B5EF4-FFF2-40B4-BE49-F238E27FC236}">
              <a16:creationId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873" name="Text Box 15">
          <a:extLst>
            <a:ext uri="{FF2B5EF4-FFF2-40B4-BE49-F238E27FC236}">
              <a16:creationId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74" name="Text Box 15">
          <a:extLst>
            <a:ext uri="{FF2B5EF4-FFF2-40B4-BE49-F238E27FC236}">
              <a16:creationId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5" name="Text Box 16">
          <a:extLst>
            <a:ext uri="{FF2B5EF4-FFF2-40B4-BE49-F238E27FC236}">
              <a16:creationId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6" name="Text Box 17">
          <a:extLst>
            <a:ext uri="{FF2B5EF4-FFF2-40B4-BE49-F238E27FC236}">
              <a16:creationId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7" name="Text Box 18">
          <a:extLst>
            <a:ext uri="{FF2B5EF4-FFF2-40B4-BE49-F238E27FC236}">
              <a16:creationId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8" name="Text Box 19">
          <a:extLst>
            <a:ext uri="{FF2B5EF4-FFF2-40B4-BE49-F238E27FC236}">
              <a16:creationId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79" name="Text Box 16">
          <a:extLst>
            <a:ext uri="{FF2B5EF4-FFF2-40B4-BE49-F238E27FC236}">
              <a16:creationId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0" name="Text Box 17">
          <a:extLst>
            <a:ext uri="{FF2B5EF4-FFF2-40B4-BE49-F238E27FC236}">
              <a16:creationId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1" name="Text Box 18">
          <a:extLst>
            <a:ext uri="{FF2B5EF4-FFF2-40B4-BE49-F238E27FC236}">
              <a16:creationId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2" name="Text Box 19">
          <a:extLst>
            <a:ext uri="{FF2B5EF4-FFF2-40B4-BE49-F238E27FC236}">
              <a16:creationId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3" name="Text Box 16">
          <a:extLst>
            <a:ext uri="{FF2B5EF4-FFF2-40B4-BE49-F238E27FC236}">
              <a16:creationId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4" name="Text Box 17">
          <a:extLst>
            <a:ext uri="{FF2B5EF4-FFF2-40B4-BE49-F238E27FC236}">
              <a16:creationId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5" name="Text Box 18">
          <a:extLst>
            <a:ext uri="{FF2B5EF4-FFF2-40B4-BE49-F238E27FC236}">
              <a16:creationId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6" name="Text Box 19">
          <a:extLst>
            <a:ext uri="{FF2B5EF4-FFF2-40B4-BE49-F238E27FC236}">
              <a16:creationId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887" name="Text Box 15">
          <a:extLst>
            <a:ext uri="{FF2B5EF4-FFF2-40B4-BE49-F238E27FC236}">
              <a16:creationId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88" name="Text Box 16">
          <a:extLst>
            <a:ext uri="{FF2B5EF4-FFF2-40B4-BE49-F238E27FC236}">
              <a16:creationId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89" name="Text Box 17">
          <a:extLst>
            <a:ext uri="{FF2B5EF4-FFF2-40B4-BE49-F238E27FC236}">
              <a16:creationId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90" name="Text Box 18">
          <a:extLst>
            <a:ext uri="{FF2B5EF4-FFF2-40B4-BE49-F238E27FC236}">
              <a16:creationId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91" name="Text Box 19">
          <a:extLst>
            <a:ext uri="{FF2B5EF4-FFF2-40B4-BE49-F238E27FC236}">
              <a16:creationId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2" name="Text Box 16">
          <a:extLst>
            <a:ext uri="{FF2B5EF4-FFF2-40B4-BE49-F238E27FC236}">
              <a16:creationId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3" name="Text Box 17">
          <a:extLst>
            <a:ext uri="{FF2B5EF4-FFF2-40B4-BE49-F238E27FC236}">
              <a16:creationId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4" name="Text Box 18">
          <a:extLst>
            <a:ext uri="{FF2B5EF4-FFF2-40B4-BE49-F238E27FC236}">
              <a16:creationId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5" name="Text Box 16">
          <a:extLst>
            <a:ext uri="{FF2B5EF4-FFF2-40B4-BE49-F238E27FC236}">
              <a16:creationId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6" name="Text Box 17">
          <a:extLst>
            <a:ext uri="{FF2B5EF4-FFF2-40B4-BE49-F238E27FC236}">
              <a16:creationId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7" name="Text Box 18">
          <a:extLst>
            <a:ext uri="{FF2B5EF4-FFF2-40B4-BE49-F238E27FC236}">
              <a16:creationId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8" name="Text Box 19">
          <a:extLst>
            <a:ext uri="{FF2B5EF4-FFF2-40B4-BE49-F238E27FC236}">
              <a16:creationId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9" name="Text Box 16">
          <a:extLst>
            <a:ext uri="{FF2B5EF4-FFF2-40B4-BE49-F238E27FC236}">
              <a16:creationId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0" name="Text Box 17">
          <a:extLst>
            <a:ext uri="{FF2B5EF4-FFF2-40B4-BE49-F238E27FC236}">
              <a16:creationId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1" name="Text Box 18">
          <a:extLst>
            <a:ext uri="{FF2B5EF4-FFF2-40B4-BE49-F238E27FC236}">
              <a16:creationId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2" name="Text Box 19">
          <a:extLst>
            <a:ext uri="{FF2B5EF4-FFF2-40B4-BE49-F238E27FC236}">
              <a16:creationId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2903" name="Text Box 15">
          <a:extLst>
            <a:ext uri="{FF2B5EF4-FFF2-40B4-BE49-F238E27FC236}">
              <a16:creationId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904" name="Text Box 15">
          <a:extLst>
            <a:ext uri="{FF2B5EF4-FFF2-40B4-BE49-F238E27FC236}">
              <a16:creationId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905" name="Text Box 15">
          <a:extLst>
            <a:ext uri="{FF2B5EF4-FFF2-40B4-BE49-F238E27FC236}">
              <a16:creationId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906" name="Text Box 15">
          <a:extLst>
            <a:ext uri="{FF2B5EF4-FFF2-40B4-BE49-F238E27FC236}">
              <a16:creationId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907" name="Text Box 15">
          <a:extLst>
            <a:ext uri="{FF2B5EF4-FFF2-40B4-BE49-F238E27FC236}">
              <a16:creationId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2908" name="Text Box 15">
          <a:extLst>
            <a:ext uri="{FF2B5EF4-FFF2-40B4-BE49-F238E27FC236}">
              <a16:creationId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09" name="Text Box 16">
          <a:extLst>
            <a:ext uri="{FF2B5EF4-FFF2-40B4-BE49-F238E27FC236}">
              <a16:creationId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0" name="Text Box 17">
          <a:extLst>
            <a:ext uri="{FF2B5EF4-FFF2-40B4-BE49-F238E27FC236}">
              <a16:creationId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1" name="Text Box 18">
          <a:extLst>
            <a:ext uri="{FF2B5EF4-FFF2-40B4-BE49-F238E27FC236}">
              <a16:creationId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2" name="Text Box 19">
          <a:extLst>
            <a:ext uri="{FF2B5EF4-FFF2-40B4-BE49-F238E27FC236}">
              <a16:creationId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3" name="Text Box 16">
          <a:extLst>
            <a:ext uri="{FF2B5EF4-FFF2-40B4-BE49-F238E27FC236}">
              <a16:creationId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4" name="Text Box 17">
          <a:extLst>
            <a:ext uri="{FF2B5EF4-FFF2-40B4-BE49-F238E27FC236}">
              <a16:creationId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5" name="Text Box 18">
          <a:extLst>
            <a:ext uri="{FF2B5EF4-FFF2-40B4-BE49-F238E27FC236}">
              <a16:creationId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6" name="Text Box 19">
          <a:extLst>
            <a:ext uri="{FF2B5EF4-FFF2-40B4-BE49-F238E27FC236}">
              <a16:creationId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7" name="Text Box 16">
          <a:extLst>
            <a:ext uri="{FF2B5EF4-FFF2-40B4-BE49-F238E27FC236}">
              <a16:creationId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8" name="Text Box 17">
          <a:extLst>
            <a:ext uri="{FF2B5EF4-FFF2-40B4-BE49-F238E27FC236}">
              <a16:creationId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9" name="Text Box 18">
          <a:extLst>
            <a:ext uri="{FF2B5EF4-FFF2-40B4-BE49-F238E27FC236}">
              <a16:creationId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20" name="Text Box 19">
          <a:extLst>
            <a:ext uri="{FF2B5EF4-FFF2-40B4-BE49-F238E27FC236}">
              <a16:creationId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921" name="Text Box 15">
          <a:extLst>
            <a:ext uri="{FF2B5EF4-FFF2-40B4-BE49-F238E27FC236}">
              <a16:creationId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2" name="Text Box 16">
          <a:extLst>
            <a:ext uri="{FF2B5EF4-FFF2-40B4-BE49-F238E27FC236}">
              <a16:creationId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3" name="Text Box 17">
          <a:extLst>
            <a:ext uri="{FF2B5EF4-FFF2-40B4-BE49-F238E27FC236}">
              <a16:creationId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4" name="Text Box 18">
          <a:extLst>
            <a:ext uri="{FF2B5EF4-FFF2-40B4-BE49-F238E27FC236}">
              <a16:creationId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5" name="Text Box 19">
          <a:extLst>
            <a:ext uri="{FF2B5EF4-FFF2-40B4-BE49-F238E27FC236}">
              <a16:creationId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926" name="Text Box 15">
          <a:extLst>
            <a:ext uri="{FF2B5EF4-FFF2-40B4-BE49-F238E27FC236}">
              <a16:creationId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7" name="Text Box 16">
          <a:extLst>
            <a:ext uri="{FF2B5EF4-FFF2-40B4-BE49-F238E27FC236}">
              <a16:creationId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8" name="Text Box 17">
          <a:extLst>
            <a:ext uri="{FF2B5EF4-FFF2-40B4-BE49-F238E27FC236}">
              <a16:creationId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9" name="Text Box 18">
          <a:extLst>
            <a:ext uri="{FF2B5EF4-FFF2-40B4-BE49-F238E27FC236}">
              <a16:creationId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0" name="Text Box 16">
          <a:extLst>
            <a:ext uri="{FF2B5EF4-FFF2-40B4-BE49-F238E27FC236}">
              <a16:creationId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1" name="Text Box 17">
          <a:extLst>
            <a:ext uri="{FF2B5EF4-FFF2-40B4-BE49-F238E27FC236}">
              <a16:creationId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2" name="Text Box 18">
          <a:extLst>
            <a:ext uri="{FF2B5EF4-FFF2-40B4-BE49-F238E27FC236}">
              <a16:creationId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3" name="Text Box 19">
          <a:extLst>
            <a:ext uri="{FF2B5EF4-FFF2-40B4-BE49-F238E27FC236}">
              <a16:creationId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4" name="Text Box 16">
          <a:extLst>
            <a:ext uri="{FF2B5EF4-FFF2-40B4-BE49-F238E27FC236}">
              <a16:creationId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5" name="Text Box 17">
          <a:extLst>
            <a:ext uri="{FF2B5EF4-FFF2-40B4-BE49-F238E27FC236}">
              <a16:creationId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6" name="Text Box 18">
          <a:extLst>
            <a:ext uri="{FF2B5EF4-FFF2-40B4-BE49-F238E27FC236}">
              <a16:creationId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37" name="Text Box 15">
          <a:extLst>
            <a:ext uri="{FF2B5EF4-FFF2-40B4-BE49-F238E27FC236}">
              <a16:creationId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38" name="Text Box 16">
          <a:extLst>
            <a:ext uri="{FF2B5EF4-FFF2-40B4-BE49-F238E27FC236}">
              <a16:creationId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39" name="Text Box 17">
          <a:extLst>
            <a:ext uri="{FF2B5EF4-FFF2-40B4-BE49-F238E27FC236}">
              <a16:creationId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40" name="Text Box 18">
          <a:extLst>
            <a:ext uri="{FF2B5EF4-FFF2-40B4-BE49-F238E27FC236}">
              <a16:creationId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41" name="Text Box 19">
          <a:extLst>
            <a:ext uri="{FF2B5EF4-FFF2-40B4-BE49-F238E27FC236}">
              <a16:creationId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2" name="Text Box 16">
          <a:extLst>
            <a:ext uri="{FF2B5EF4-FFF2-40B4-BE49-F238E27FC236}">
              <a16:creationId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3" name="Text Box 17">
          <a:extLst>
            <a:ext uri="{FF2B5EF4-FFF2-40B4-BE49-F238E27FC236}">
              <a16:creationId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4" name="Text Box 18">
          <a:extLst>
            <a:ext uri="{FF2B5EF4-FFF2-40B4-BE49-F238E27FC236}">
              <a16:creationId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5" name="Text Box 19">
          <a:extLst>
            <a:ext uri="{FF2B5EF4-FFF2-40B4-BE49-F238E27FC236}">
              <a16:creationId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6" name="Text Box 16">
          <a:extLst>
            <a:ext uri="{FF2B5EF4-FFF2-40B4-BE49-F238E27FC236}">
              <a16:creationId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7" name="Text Box 17">
          <a:extLst>
            <a:ext uri="{FF2B5EF4-FFF2-40B4-BE49-F238E27FC236}">
              <a16:creationId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8" name="Text Box 18">
          <a:extLst>
            <a:ext uri="{FF2B5EF4-FFF2-40B4-BE49-F238E27FC236}">
              <a16:creationId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9" name="Text Box 19">
          <a:extLst>
            <a:ext uri="{FF2B5EF4-FFF2-40B4-BE49-F238E27FC236}">
              <a16:creationId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950" name="Text Box 15">
          <a:extLst>
            <a:ext uri="{FF2B5EF4-FFF2-40B4-BE49-F238E27FC236}">
              <a16:creationId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1" name="Text Box 16">
          <a:extLst>
            <a:ext uri="{FF2B5EF4-FFF2-40B4-BE49-F238E27FC236}">
              <a16:creationId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2" name="Text Box 17">
          <a:extLst>
            <a:ext uri="{FF2B5EF4-FFF2-40B4-BE49-F238E27FC236}">
              <a16:creationId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3" name="Text Box 18">
          <a:extLst>
            <a:ext uri="{FF2B5EF4-FFF2-40B4-BE49-F238E27FC236}">
              <a16:creationId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4" name="Text Box 19">
          <a:extLst>
            <a:ext uri="{FF2B5EF4-FFF2-40B4-BE49-F238E27FC236}">
              <a16:creationId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55" name="Text Box 16">
          <a:extLst>
            <a:ext uri="{FF2B5EF4-FFF2-40B4-BE49-F238E27FC236}">
              <a16:creationId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56" name="Text Box 17">
          <a:extLst>
            <a:ext uri="{FF2B5EF4-FFF2-40B4-BE49-F238E27FC236}">
              <a16:creationId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957" name="Text Box 18">
          <a:extLst>
            <a:ext uri="{FF2B5EF4-FFF2-40B4-BE49-F238E27FC236}">
              <a16:creationId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58" name="Text Box 16">
          <a:extLst>
            <a:ext uri="{FF2B5EF4-FFF2-40B4-BE49-F238E27FC236}">
              <a16:creationId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59" name="Text Box 17">
          <a:extLst>
            <a:ext uri="{FF2B5EF4-FFF2-40B4-BE49-F238E27FC236}">
              <a16:creationId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0" name="Text Box 18">
          <a:extLst>
            <a:ext uri="{FF2B5EF4-FFF2-40B4-BE49-F238E27FC236}">
              <a16:creationId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1" name="Text Box 19">
          <a:extLst>
            <a:ext uri="{FF2B5EF4-FFF2-40B4-BE49-F238E27FC236}">
              <a16:creationId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2" name="Text Box 16">
          <a:extLst>
            <a:ext uri="{FF2B5EF4-FFF2-40B4-BE49-F238E27FC236}">
              <a16:creationId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63" name="Text Box 15">
          <a:extLst>
            <a:ext uri="{FF2B5EF4-FFF2-40B4-BE49-F238E27FC236}">
              <a16:creationId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964" name="Text Box 15">
          <a:extLst>
            <a:ext uri="{FF2B5EF4-FFF2-40B4-BE49-F238E27FC236}">
              <a16:creationId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65" name="Text Box 15">
          <a:extLst>
            <a:ext uri="{FF2B5EF4-FFF2-40B4-BE49-F238E27FC236}">
              <a16:creationId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2966" name="Text Box 15">
          <a:extLst>
            <a:ext uri="{FF2B5EF4-FFF2-40B4-BE49-F238E27FC236}">
              <a16:creationId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967" name="Text Box 15">
          <a:extLst>
            <a:ext uri="{FF2B5EF4-FFF2-40B4-BE49-F238E27FC236}">
              <a16:creationId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968" name="Text Box 15">
          <a:extLst>
            <a:ext uri="{FF2B5EF4-FFF2-40B4-BE49-F238E27FC236}">
              <a16:creationId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69" name="Text Box 15">
          <a:extLst>
            <a:ext uri="{FF2B5EF4-FFF2-40B4-BE49-F238E27FC236}">
              <a16:creationId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0" name="Text Box 16">
          <a:extLst>
            <a:ext uri="{FF2B5EF4-FFF2-40B4-BE49-F238E27FC236}">
              <a16:creationId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1" name="Text Box 17">
          <a:extLst>
            <a:ext uri="{FF2B5EF4-FFF2-40B4-BE49-F238E27FC236}">
              <a16:creationId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2" name="Text Box 18">
          <a:extLst>
            <a:ext uri="{FF2B5EF4-FFF2-40B4-BE49-F238E27FC236}">
              <a16:creationId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3" name="Text Box 19">
          <a:extLst>
            <a:ext uri="{FF2B5EF4-FFF2-40B4-BE49-F238E27FC236}">
              <a16:creationId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4" name="Text Box 16">
          <a:extLst>
            <a:ext uri="{FF2B5EF4-FFF2-40B4-BE49-F238E27FC236}">
              <a16:creationId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5" name="Text Box 17">
          <a:extLst>
            <a:ext uri="{FF2B5EF4-FFF2-40B4-BE49-F238E27FC236}">
              <a16:creationId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6" name="Text Box 18">
          <a:extLst>
            <a:ext uri="{FF2B5EF4-FFF2-40B4-BE49-F238E27FC236}">
              <a16:creationId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7" name="Text Box 19">
          <a:extLst>
            <a:ext uri="{FF2B5EF4-FFF2-40B4-BE49-F238E27FC236}">
              <a16:creationId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78" name="Text Box 16">
          <a:extLst>
            <a:ext uri="{FF2B5EF4-FFF2-40B4-BE49-F238E27FC236}">
              <a16:creationId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79" name="Text Box 17">
          <a:extLst>
            <a:ext uri="{FF2B5EF4-FFF2-40B4-BE49-F238E27FC236}">
              <a16:creationId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80" name="Text Box 18">
          <a:extLst>
            <a:ext uri="{FF2B5EF4-FFF2-40B4-BE49-F238E27FC236}">
              <a16:creationId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81" name="Text Box 19">
          <a:extLst>
            <a:ext uri="{FF2B5EF4-FFF2-40B4-BE49-F238E27FC236}">
              <a16:creationId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982" name="Text Box 15">
          <a:extLst>
            <a:ext uri="{FF2B5EF4-FFF2-40B4-BE49-F238E27FC236}">
              <a16:creationId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3" name="Text Box 16">
          <a:extLst>
            <a:ext uri="{FF2B5EF4-FFF2-40B4-BE49-F238E27FC236}">
              <a16:creationId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4" name="Text Box 17">
          <a:extLst>
            <a:ext uri="{FF2B5EF4-FFF2-40B4-BE49-F238E27FC236}">
              <a16:creationId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5" name="Text Box 18">
          <a:extLst>
            <a:ext uri="{FF2B5EF4-FFF2-40B4-BE49-F238E27FC236}">
              <a16:creationId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6" name="Text Box 19">
          <a:extLst>
            <a:ext uri="{FF2B5EF4-FFF2-40B4-BE49-F238E27FC236}">
              <a16:creationId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7" name="Text Box 16">
          <a:extLst>
            <a:ext uri="{FF2B5EF4-FFF2-40B4-BE49-F238E27FC236}">
              <a16:creationId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8" name="Text Box 17">
          <a:extLst>
            <a:ext uri="{FF2B5EF4-FFF2-40B4-BE49-F238E27FC236}">
              <a16:creationId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9" name="Text Box 18">
          <a:extLst>
            <a:ext uri="{FF2B5EF4-FFF2-40B4-BE49-F238E27FC236}">
              <a16:creationId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0" name="Text Box 16">
          <a:extLst>
            <a:ext uri="{FF2B5EF4-FFF2-40B4-BE49-F238E27FC236}">
              <a16:creationId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1" name="Text Box 17">
          <a:extLst>
            <a:ext uri="{FF2B5EF4-FFF2-40B4-BE49-F238E27FC236}">
              <a16:creationId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2" name="Text Box 18">
          <a:extLst>
            <a:ext uri="{FF2B5EF4-FFF2-40B4-BE49-F238E27FC236}">
              <a16:creationId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3" name="Text Box 19">
          <a:extLst>
            <a:ext uri="{FF2B5EF4-FFF2-40B4-BE49-F238E27FC236}">
              <a16:creationId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4" name="Text Box 16">
          <a:extLst>
            <a:ext uri="{FF2B5EF4-FFF2-40B4-BE49-F238E27FC236}">
              <a16:creationId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5" name="Text Box 17">
          <a:extLst>
            <a:ext uri="{FF2B5EF4-FFF2-40B4-BE49-F238E27FC236}">
              <a16:creationId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6" name="Text Box 18">
          <a:extLst>
            <a:ext uri="{FF2B5EF4-FFF2-40B4-BE49-F238E27FC236}">
              <a16:creationId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7" name="Text Box 19">
          <a:extLst>
            <a:ext uri="{FF2B5EF4-FFF2-40B4-BE49-F238E27FC236}">
              <a16:creationId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998" name="Text Box 15">
          <a:extLst>
            <a:ext uri="{FF2B5EF4-FFF2-40B4-BE49-F238E27FC236}">
              <a16:creationId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99" name="Text Box 15">
          <a:extLst>
            <a:ext uri="{FF2B5EF4-FFF2-40B4-BE49-F238E27FC236}">
              <a16:creationId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3000" name="Text Box 15">
          <a:extLst>
            <a:ext uri="{FF2B5EF4-FFF2-40B4-BE49-F238E27FC236}">
              <a16:creationId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001" name="Text Box 15">
          <a:extLst>
            <a:ext uri="{FF2B5EF4-FFF2-40B4-BE49-F238E27FC236}">
              <a16:creationId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002" name="Text Box 15">
          <a:extLst>
            <a:ext uri="{FF2B5EF4-FFF2-40B4-BE49-F238E27FC236}">
              <a16:creationId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3003" name="Text Box 15">
          <a:extLst>
            <a:ext uri="{FF2B5EF4-FFF2-40B4-BE49-F238E27FC236}">
              <a16:creationId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4" name="Text Box 16">
          <a:extLst>
            <a:ext uri="{FF2B5EF4-FFF2-40B4-BE49-F238E27FC236}">
              <a16:creationId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5" name="Text Box 17">
          <a:extLst>
            <a:ext uri="{FF2B5EF4-FFF2-40B4-BE49-F238E27FC236}">
              <a16:creationId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6" name="Text Box 18">
          <a:extLst>
            <a:ext uri="{FF2B5EF4-FFF2-40B4-BE49-F238E27FC236}">
              <a16:creationId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7" name="Text Box 19">
          <a:extLst>
            <a:ext uri="{FF2B5EF4-FFF2-40B4-BE49-F238E27FC236}">
              <a16:creationId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08" name="Text Box 16">
          <a:extLst>
            <a:ext uri="{FF2B5EF4-FFF2-40B4-BE49-F238E27FC236}">
              <a16:creationId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09" name="Text Box 17">
          <a:extLst>
            <a:ext uri="{FF2B5EF4-FFF2-40B4-BE49-F238E27FC236}">
              <a16:creationId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10" name="Text Box 18">
          <a:extLst>
            <a:ext uri="{FF2B5EF4-FFF2-40B4-BE49-F238E27FC236}">
              <a16:creationId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11" name="Text Box 19">
          <a:extLst>
            <a:ext uri="{FF2B5EF4-FFF2-40B4-BE49-F238E27FC236}">
              <a16:creationId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2" name="Text Box 16">
          <a:extLst>
            <a:ext uri="{FF2B5EF4-FFF2-40B4-BE49-F238E27FC236}">
              <a16:creationId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3" name="Text Box 17">
          <a:extLst>
            <a:ext uri="{FF2B5EF4-FFF2-40B4-BE49-F238E27FC236}">
              <a16:creationId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4" name="Text Box 18">
          <a:extLst>
            <a:ext uri="{FF2B5EF4-FFF2-40B4-BE49-F238E27FC236}">
              <a16:creationId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5" name="Text Box 19">
          <a:extLst>
            <a:ext uri="{FF2B5EF4-FFF2-40B4-BE49-F238E27FC236}">
              <a16:creationId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3016" name="Text Box 15">
          <a:extLst>
            <a:ext uri="{FF2B5EF4-FFF2-40B4-BE49-F238E27FC236}">
              <a16:creationId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7" name="Text Box 16">
          <a:extLst>
            <a:ext uri="{FF2B5EF4-FFF2-40B4-BE49-F238E27FC236}">
              <a16:creationId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8" name="Text Box 17">
          <a:extLst>
            <a:ext uri="{FF2B5EF4-FFF2-40B4-BE49-F238E27FC236}">
              <a16:creationId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9" name="Text Box 18">
          <a:extLst>
            <a:ext uri="{FF2B5EF4-FFF2-40B4-BE49-F238E27FC236}">
              <a16:creationId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20" name="Text Box 19">
          <a:extLst>
            <a:ext uri="{FF2B5EF4-FFF2-40B4-BE49-F238E27FC236}">
              <a16:creationId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3021" name="Text Box 15">
          <a:extLst>
            <a:ext uri="{FF2B5EF4-FFF2-40B4-BE49-F238E27FC236}">
              <a16:creationId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2" name="Text Box 16">
          <a:extLst>
            <a:ext uri="{FF2B5EF4-FFF2-40B4-BE49-F238E27FC236}">
              <a16:creationId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3" name="Text Box 17">
          <a:extLst>
            <a:ext uri="{FF2B5EF4-FFF2-40B4-BE49-F238E27FC236}">
              <a16:creationId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4" name="Text Box 18">
          <a:extLst>
            <a:ext uri="{FF2B5EF4-FFF2-40B4-BE49-F238E27FC236}">
              <a16:creationId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5" name="Text Box 16">
          <a:extLst>
            <a:ext uri="{FF2B5EF4-FFF2-40B4-BE49-F238E27FC236}">
              <a16:creationId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6" name="Text Box 17">
          <a:extLst>
            <a:ext uri="{FF2B5EF4-FFF2-40B4-BE49-F238E27FC236}">
              <a16:creationId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7" name="Text Box 18">
          <a:extLst>
            <a:ext uri="{FF2B5EF4-FFF2-40B4-BE49-F238E27FC236}">
              <a16:creationId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8" name="Text Box 19">
          <a:extLst>
            <a:ext uri="{FF2B5EF4-FFF2-40B4-BE49-F238E27FC236}">
              <a16:creationId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9" name="Text Box 16">
          <a:extLst>
            <a:ext uri="{FF2B5EF4-FFF2-40B4-BE49-F238E27FC236}">
              <a16:creationId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30" name="Text Box 17">
          <a:extLst>
            <a:ext uri="{FF2B5EF4-FFF2-40B4-BE49-F238E27FC236}">
              <a16:creationId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31" name="Text Box 18">
          <a:extLst>
            <a:ext uri="{FF2B5EF4-FFF2-40B4-BE49-F238E27FC236}">
              <a16:creationId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32" name="Text Box 15">
          <a:extLst>
            <a:ext uri="{FF2B5EF4-FFF2-40B4-BE49-F238E27FC236}">
              <a16:creationId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3" name="Text Box 16">
          <a:extLst>
            <a:ext uri="{FF2B5EF4-FFF2-40B4-BE49-F238E27FC236}">
              <a16:creationId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4" name="Text Box 17">
          <a:extLst>
            <a:ext uri="{FF2B5EF4-FFF2-40B4-BE49-F238E27FC236}">
              <a16:creationId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5" name="Text Box 18">
          <a:extLst>
            <a:ext uri="{FF2B5EF4-FFF2-40B4-BE49-F238E27FC236}">
              <a16:creationId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6" name="Text Box 19">
          <a:extLst>
            <a:ext uri="{FF2B5EF4-FFF2-40B4-BE49-F238E27FC236}">
              <a16:creationId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7" name="Text Box 16">
          <a:extLst>
            <a:ext uri="{FF2B5EF4-FFF2-40B4-BE49-F238E27FC236}">
              <a16:creationId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8" name="Text Box 17">
          <a:extLst>
            <a:ext uri="{FF2B5EF4-FFF2-40B4-BE49-F238E27FC236}">
              <a16:creationId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9" name="Text Box 18">
          <a:extLst>
            <a:ext uri="{FF2B5EF4-FFF2-40B4-BE49-F238E27FC236}">
              <a16:creationId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40" name="Text Box 19">
          <a:extLst>
            <a:ext uri="{FF2B5EF4-FFF2-40B4-BE49-F238E27FC236}">
              <a16:creationId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1" name="Text Box 16">
          <a:extLst>
            <a:ext uri="{FF2B5EF4-FFF2-40B4-BE49-F238E27FC236}">
              <a16:creationId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2" name="Text Box 17">
          <a:extLst>
            <a:ext uri="{FF2B5EF4-FFF2-40B4-BE49-F238E27FC236}">
              <a16:creationId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3" name="Text Box 18">
          <a:extLst>
            <a:ext uri="{FF2B5EF4-FFF2-40B4-BE49-F238E27FC236}">
              <a16:creationId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4" name="Text Box 19">
          <a:extLst>
            <a:ext uri="{FF2B5EF4-FFF2-40B4-BE49-F238E27FC236}">
              <a16:creationId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3045" name="Text Box 15">
          <a:extLst>
            <a:ext uri="{FF2B5EF4-FFF2-40B4-BE49-F238E27FC236}">
              <a16:creationId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6" name="Text Box 16">
          <a:extLst>
            <a:ext uri="{FF2B5EF4-FFF2-40B4-BE49-F238E27FC236}">
              <a16:creationId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7" name="Text Box 17">
          <a:extLst>
            <a:ext uri="{FF2B5EF4-FFF2-40B4-BE49-F238E27FC236}">
              <a16:creationId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8" name="Text Box 18">
          <a:extLst>
            <a:ext uri="{FF2B5EF4-FFF2-40B4-BE49-F238E27FC236}">
              <a16:creationId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9" name="Text Box 19">
          <a:extLst>
            <a:ext uri="{FF2B5EF4-FFF2-40B4-BE49-F238E27FC236}">
              <a16:creationId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50" name="Text Box 16">
          <a:extLst>
            <a:ext uri="{FF2B5EF4-FFF2-40B4-BE49-F238E27FC236}">
              <a16:creationId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51" name="Text Box 17">
          <a:extLst>
            <a:ext uri="{FF2B5EF4-FFF2-40B4-BE49-F238E27FC236}">
              <a16:creationId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3052" name="Text Box 18">
          <a:extLst>
            <a:ext uri="{FF2B5EF4-FFF2-40B4-BE49-F238E27FC236}">
              <a16:creationId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3" name="Text Box 16">
          <a:extLst>
            <a:ext uri="{FF2B5EF4-FFF2-40B4-BE49-F238E27FC236}">
              <a16:creationId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4" name="Text Box 17">
          <a:extLst>
            <a:ext uri="{FF2B5EF4-FFF2-40B4-BE49-F238E27FC236}">
              <a16:creationId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5" name="Text Box 18">
          <a:extLst>
            <a:ext uri="{FF2B5EF4-FFF2-40B4-BE49-F238E27FC236}">
              <a16:creationId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6" name="Text Box 19">
          <a:extLst>
            <a:ext uri="{FF2B5EF4-FFF2-40B4-BE49-F238E27FC236}">
              <a16:creationId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7" name="Text Box 16">
          <a:extLst>
            <a:ext uri="{FF2B5EF4-FFF2-40B4-BE49-F238E27FC236}">
              <a16:creationId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58" name="Text Box 15">
          <a:extLst>
            <a:ext uri="{FF2B5EF4-FFF2-40B4-BE49-F238E27FC236}">
              <a16:creationId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3059" name="Text Box 15">
          <a:extLst>
            <a:ext uri="{FF2B5EF4-FFF2-40B4-BE49-F238E27FC236}">
              <a16:creationId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060" name="Text Box 15">
          <a:extLst>
            <a:ext uri="{FF2B5EF4-FFF2-40B4-BE49-F238E27FC236}">
              <a16:creationId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61" name="Text Box 15">
          <a:extLst>
            <a:ext uri="{FF2B5EF4-FFF2-40B4-BE49-F238E27FC236}">
              <a16:creationId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62" name="Text Box 15">
          <a:extLst>
            <a:ext uri="{FF2B5EF4-FFF2-40B4-BE49-F238E27FC236}">
              <a16:creationId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63" name="Text Box 15">
          <a:extLst>
            <a:ext uri="{FF2B5EF4-FFF2-40B4-BE49-F238E27FC236}">
              <a16:creationId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64" name="Text Box 15">
          <a:extLst>
            <a:ext uri="{FF2B5EF4-FFF2-40B4-BE49-F238E27FC236}">
              <a16:creationId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5" name="Text Box 16">
          <a:extLst>
            <a:ext uri="{FF2B5EF4-FFF2-40B4-BE49-F238E27FC236}">
              <a16:creationId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6" name="Text Box 17">
          <a:extLst>
            <a:ext uri="{FF2B5EF4-FFF2-40B4-BE49-F238E27FC236}">
              <a16:creationId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7" name="Text Box 18">
          <a:extLst>
            <a:ext uri="{FF2B5EF4-FFF2-40B4-BE49-F238E27FC236}">
              <a16:creationId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8" name="Text Box 19">
          <a:extLst>
            <a:ext uri="{FF2B5EF4-FFF2-40B4-BE49-F238E27FC236}">
              <a16:creationId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69" name="Text Box 16">
          <a:extLst>
            <a:ext uri="{FF2B5EF4-FFF2-40B4-BE49-F238E27FC236}">
              <a16:creationId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0" name="Text Box 17">
          <a:extLst>
            <a:ext uri="{FF2B5EF4-FFF2-40B4-BE49-F238E27FC236}">
              <a16:creationId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1" name="Text Box 18">
          <a:extLst>
            <a:ext uri="{FF2B5EF4-FFF2-40B4-BE49-F238E27FC236}">
              <a16:creationId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2" name="Text Box 19">
          <a:extLst>
            <a:ext uri="{FF2B5EF4-FFF2-40B4-BE49-F238E27FC236}">
              <a16:creationId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3" name="Text Box 16">
          <a:extLst>
            <a:ext uri="{FF2B5EF4-FFF2-40B4-BE49-F238E27FC236}">
              <a16:creationId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4" name="Text Box 17">
          <a:extLst>
            <a:ext uri="{FF2B5EF4-FFF2-40B4-BE49-F238E27FC236}">
              <a16:creationId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5" name="Text Box 18">
          <a:extLst>
            <a:ext uri="{FF2B5EF4-FFF2-40B4-BE49-F238E27FC236}">
              <a16:creationId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6" name="Text Box 19">
          <a:extLst>
            <a:ext uri="{FF2B5EF4-FFF2-40B4-BE49-F238E27FC236}">
              <a16:creationId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077" name="Text Box 15">
          <a:extLst>
            <a:ext uri="{FF2B5EF4-FFF2-40B4-BE49-F238E27FC236}">
              <a16:creationId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78" name="Text Box 16">
          <a:extLst>
            <a:ext uri="{FF2B5EF4-FFF2-40B4-BE49-F238E27FC236}">
              <a16:creationId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79" name="Text Box 17">
          <a:extLst>
            <a:ext uri="{FF2B5EF4-FFF2-40B4-BE49-F238E27FC236}">
              <a16:creationId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80" name="Text Box 18">
          <a:extLst>
            <a:ext uri="{FF2B5EF4-FFF2-40B4-BE49-F238E27FC236}">
              <a16:creationId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81" name="Text Box 19">
          <a:extLst>
            <a:ext uri="{FF2B5EF4-FFF2-40B4-BE49-F238E27FC236}">
              <a16:creationId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2" name="Text Box 16">
          <a:extLst>
            <a:ext uri="{FF2B5EF4-FFF2-40B4-BE49-F238E27FC236}">
              <a16:creationId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3" name="Text Box 17">
          <a:extLst>
            <a:ext uri="{FF2B5EF4-FFF2-40B4-BE49-F238E27FC236}">
              <a16:creationId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4" name="Text Box 18">
          <a:extLst>
            <a:ext uri="{FF2B5EF4-FFF2-40B4-BE49-F238E27FC236}">
              <a16:creationId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5" name="Text Box 16">
          <a:extLst>
            <a:ext uri="{FF2B5EF4-FFF2-40B4-BE49-F238E27FC236}">
              <a16:creationId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6" name="Text Box 17">
          <a:extLst>
            <a:ext uri="{FF2B5EF4-FFF2-40B4-BE49-F238E27FC236}">
              <a16:creationId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7" name="Text Box 18">
          <a:extLst>
            <a:ext uri="{FF2B5EF4-FFF2-40B4-BE49-F238E27FC236}">
              <a16:creationId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8" name="Text Box 19">
          <a:extLst>
            <a:ext uri="{FF2B5EF4-FFF2-40B4-BE49-F238E27FC236}">
              <a16:creationId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9" name="Text Box 16">
          <a:extLst>
            <a:ext uri="{FF2B5EF4-FFF2-40B4-BE49-F238E27FC236}">
              <a16:creationId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0" name="Text Box 17">
          <a:extLst>
            <a:ext uri="{FF2B5EF4-FFF2-40B4-BE49-F238E27FC236}">
              <a16:creationId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1" name="Text Box 18">
          <a:extLst>
            <a:ext uri="{FF2B5EF4-FFF2-40B4-BE49-F238E27FC236}">
              <a16:creationId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2" name="Text Box 19">
          <a:extLst>
            <a:ext uri="{FF2B5EF4-FFF2-40B4-BE49-F238E27FC236}">
              <a16:creationId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3093" name="Text Box 15">
          <a:extLst>
            <a:ext uri="{FF2B5EF4-FFF2-40B4-BE49-F238E27FC236}">
              <a16:creationId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094" name="Text Box 15">
          <a:extLst>
            <a:ext uri="{FF2B5EF4-FFF2-40B4-BE49-F238E27FC236}">
              <a16:creationId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95" name="Text Box 15">
          <a:extLst>
            <a:ext uri="{FF2B5EF4-FFF2-40B4-BE49-F238E27FC236}">
              <a16:creationId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96" name="Text Box 15">
          <a:extLst>
            <a:ext uri="{FF2B5EF4-FFF2-40B4-BE49-F238E27FC236}">
              <a16:creationId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97" name="Text Box 15">
          <a:extLst>
            <a:ext uri="{FF2B5EF4-FFF2-40B4-BE49-F238E27FC236}">
              <a16:creationId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3098" name="Text Box 15">
          <a:extLst>
            <a:ext uri="{FF2B5EF4-FFF2-40B4-BE49-F238E27FC236}">
              <a16:creationId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99" name="Text Box 16">
          <a:extLst>
            <a:ext uri="{FF2B5EF4-FFF2-40B4-BE49-F238E27FC236}">
              <a16:creationId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0" name="Text Box 17">
          <a:extLst>
            <a:ext uri="{FF2B5EF4-FFF2-40B4-BE49-F238E27FC236}">
              <a16:creationId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1" name="Text Box 18">
          <a:extLst>
            <a:ext uri="{FF2B5EF4-FFF2-40B4-BE49-F238E27FC236}">
              <a16:creationId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2" name="Text Box 19">
          <a:extLst>
            <a:ext uri="{FF2B5EF4-FFF2-40B4-BE49-F238E27FC236}">
              <a16:creationId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3" name="Text Box 16">
          <a:extLst>
            <a:ext uri="{FF2B5EF4-FFF2-40B4-BE49-F238E27FC236}">
              <a16:creationId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4" name="Text Box 17">
          <a:extLst>
            <a:ext uri="{FF2B5EF4-FFF2-40B4-BE49-F238E27FC236}">
              <a16:creationId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5" name="Text Box 18">
          <a:extLst>
            <a:ext uri="{FF2B5EF4-FFF2-40B4-BE49-F238E27FC236}">
              <a16:creationId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6" name="Text Box 19">
          <a:extLst>
            <a:ext uri="{FF2B5EF4-FFF2-40B4-BE49-F238E27FC236}">
              <a16:creationId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7" name="Text Box 16">
          <a:extLst>
            <a:ext uri="{FF2B5EF4-FFF2-40B4-BE49-F238E27FC236}">
              <a16:creationId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8" name="Text Box 17">
          <a:extLst>
            <a:ext uri="{FF2B5EF4-FFF2-40B4-BE49-F238E27FC236}">
              <a16:creationId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9" name="Text Box 18">
          <a:extLst>
            <a:ext uri="{FF2B5EF4-FFF2-40B4-BE49-F238E27FC236}">
              <a16:creationId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10" name="Text Box 19">
          <a:extLst>
            <a:ext uri="{FF2B5EF4-FFF2-40B4-BE49-F238E27FC236}">
              <a16:creationId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111" name="Text Box 15">
          <a:extLst>
            <a:ext uri="{FF2B5EF4-FFF2-40B4-BE49-F238E27FC236}">
              <a16:creationId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2" name="Text Box 16">
          <a:extLst>
            <a:ext uri="{FF2B5EF4-FFF2-40B4-BE49-F238E27FC236}">
              <a16:creationId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3" name="Text Box 17">
          <a:extLst>
            <a:ext uri="{FF2B5EF4-FFF2-40B4-BE49-F238E27FC236}">
              <a16:creationId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4" name="Text Box 18">
          <a:extLst>
            <a:ext uri="{FF2B5EF4-FFF2-40B4-BE49-F238E27FC236}">
              <a16:creationId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5" name="Text Box 19">
          <a:extLst>
            <a:ext uri="{FF2B5EF4-FFF2-40B4-BE49-F238E27FC236}">
              <a16:creationId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3116" name="Text Box 15">
          <a:extLst>
            <a:ext uri="{FF2B5EF4-FFF2-40B4-BE49-F238E27FC236}">
              <a16:creationId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7" name="Text Box 16">
          <a:extLst>
            <a:ext uri="{FF2B5EF4-FFF2-40B4-BE49-F238E27FC236}">
              <a16:creationId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8" name="Text Box 17">
          <a:extLst>
            <a:ext uri="{FF2B5EF4-FFF2-40B4-BE49-F238E27FC236}">
              <a16:creationId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9" name="Text Box 18">
          <a:extLst>
            <a:ext uri="{FF2B5EF4-FFF2-40B4-BE49-F238E27FC236}">
              <a16:creationId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0" name="Text Box 16">
          <a:extLst>
            <a:ext uri="{FF2B5EF4-FFF2-40B4-BE49-F238E27FC236}">
              <a16:creationId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1" name="Text Box 17">
          <a:extLst>
            <a:ext uri="{FF2B5EF4-FFF2-40B4-BE49-F238E27FC236}">
              <a16:creationId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2" name="Text Box 18">
          <a:extLst>
            <a:ext uri="{FF2B5EF4-FFF2-40B4-BE49-F238E27FC236}">
              <a16:creationId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3" name="Text Box 19">
          <a:extLst>
            <a:ext uri="{FF2B5EF4-FFF2-40B4-BE49-F238E27FC236}">
              <a16:creationId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4" name="Text Box 16">
          <a:extLst>
            <a:ext uri="{FF2B5EF4-FFF2-40B4-BE49-F238E27FC236}">
              <a16:creationId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5" name="Text Box 17">
          <a:extLst>
            <a:ext uri="{FF2B5EF4-FFF2-40B4-BE49-F238E27FC236}">
              <a16:creationId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6" name="Text Box 18">
          <a:extLst>
            <a:ext uri="{FF2B5EF4-FFF2-40B4-BE49-F238E27FC236}">
              <a16:creationId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27" name="Text Box 15">
          <a:extLst>
            <a:ext uri="{FF2B5EF4-FFF2-40B4-BE49-F238E27FC236}">
              <a16:creationId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28" name="Text Box 16">
          <a:extLst>
            <a:ext uri="{FF2B5EF4-FFF2-40B4-BE49-F238E27FC236}">
              <a16:creationId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29" name="Text Box 17">
          <a:extLst>
            <a:ext uri="{FF2B5EF4-FFF2-40B4-BE49-F238E27FC236}">
              <a16:creationId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30" name="Text Box 18">
          <a:extLst>
            <a:ext uri="{FF2B5EF4-FFF2-40B4-BE49-F238E27FC236}">
              <a16:creationId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31" name="Text Box 19">
          <a:extLst>
            <a:ext uri="{FF2B5EF4-FFF2-40B4-BE49-F238E27FC236}">
              <a16:creationId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2" name="Text Box 16">
          <a:extLst>
            <a:ext uri="{FF2B5EF4-FFF2-40B4-BE49-F238E27FC236}">
              <a16:creationId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3" name="Text Box 17">
          <a:extLst>
            <a:ext uri="{FF2B5EF4-FFF2-40B4-BE49-F238E27FC236}">
              <a16:creationId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4" name="Text Box 18">
          <a:extLst>
            <a:ext uri="{FF2B5EF4-FFF2-40B4-BE49-F238E27FC236}">
              <a16:creationId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5" name="Text Box 19">
          <a:extLst>
            <a:ext uri="{FF2B5EF4-FFF2-40B4-BE49-F238E27FC236}">
              <a16:creationId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6" name="Text Box 16">
          <a:extLst>
            <a:ext uri="{FF2B5EF4-FFF2-40B4-BE49-F238E27FC236}">
              <a16:creationId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7" name="Text Box 17">
          <a:extLst>
            <a:ext uri="{FF2B5EF4-FFF2-40B4-BE49-F238E27FC236}">
              <a16:creationId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8" name="Text Box 18">
          <a:extLst>
            <a:ext uri="{FF2B5EF4-FFF2-40B4-BE49-F238E27FC236}">
              <a16:creationId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9" name="Text Box 19">
          <a:extLst>
            <a:ext uri="{FF2B5EF4-FFF2-40B4-BE49-F238E27FC236}">
              <a16:creationId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140" name="Text Box 15">
          <a:extLst>
            <a:ext uri="{FF2B5EF4-FFF2-40B4-BE49-F238E27FC236}">
              <a16:creationId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1" name="Text Box 16">
          <a:extLst>
            <a:ext uri="{FF2B5EF4-FFF2-40B4-BE49-F238E27FC236}">
              <a16:creationId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2" name="Text Box 17">
          <a:extLst>
            <a:ext uri="{FF2B5EF4-FFF2-40B4-BE49-F238E27FC236}">
              <a16:creationId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3" name="Text Box 18">
          <a:extLst>
            <a:ext uri="{FF2B5EF4-FFF2-40B4-BE49-F238E27FC236}">
              <a16:creationId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4" name="Text Box 19">
          <a:extLst>
            <a:ext uri="{FF2B5EF4-FFF2-40B4-BE49-F238E27FC236}">
              <a16:creationId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45" name="Text Box 16">
          <a:extLst>
            <a:ext uri="{FF2B5EF4-FFF2-40B4-BE49-F238E27FC236}">
              <a16:creationId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46" name="Text Box 17">
          <a:extLst>
            <a:ext uri="{FF2B5EF4-FFF2-40B4-BE49-F238E27FC236}">
              <a16:creationId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58</xdr:row>
      <xdr:rowOff>15875</xdr:rowOff>
    </xdr:from>
    <xdr:ext cx="95250" cy="171450"/>
    <xdr:sp macro="" textlink="">
      <xdr:nvSpPr>
        <xdr:cNvPr id="3147" name="Text Box 18">
          <a:extLst>
            <a:ext uri="{FF2B5EF4-FFF2-40B4-BE49-F238E27FC236}">
              <a16:creationId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48" name="Text Box 16">
          <a:extLst>
            <a:ext uri="{FF2B5EF4-FFF2-40B4-BE49-F238E27FC236}">
              <a16:creationId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49" name="Text Box 17">
          <a:extLst>
            <a:ext uri="{FF2B5EF4-FFF2-40B4-BE49-F238E27FC236}">
              <a16:creationId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0" name="Text Box 18">
          <a:extLst>
            <a:ext uri="{FF2B5EF4-FFF2-40B4-BE49-F238E27FC236}">
              <a16:creationId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1" name="Text Box 19">
          <a:extLst>
            <a:ext uri="{FF2B5EF4-FFF2-40B4-BE49-F238E27FC236}">
              <a16:creationId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2" name="Text Box 16">
          <a:extLst>
            <a:ext uri="{FF2B5EF4-FFF2-40B4-BE49-F238E27FC236}">
              <a16:creationId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53" name="Text Box 15">
          <a:extLst>
            <a:ext uri="{FF2B5EF4-FFF2-40B4-BE49-F238E27FC236}">
              <a16:creationId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154" name="Text Box 15">
          <a:extLst>
            <a:ext uri="{FF2B5EF4-FFF2-40B4-BE49-F238E27FC236}">
              <a16:creationId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155" name="Text Box 15">
          <a:extLst>
            <a:ext uri="{FF2B5EF4-FFF2-40B4-BE49-F238E27FC236}">
              <a16:creationId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156" name="Text Box 15">
          <a:extLst>
            <a:ext uri="{FF2B5EF4-FFF2-40B4-BE49-F238E27FC236}">
              <a16:creationId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157" name="Text Box 15">
          <a:extLst>
            <a:ext uri="{FF2B5EF4-FFF2-40B4-BE49-F238E27FC236}">
              <a16:creationId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158" name="Text Box 15">
          <a:extLst>
            <a:ext uri="{FF2B5EF4-FFF2-40B4-BE49-F238E27FC236}">
              <a16:creationId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59" name="Text Box 15">
          <a:extLst>
            <a:ext uri="{FF2B5EF4-FFF2-40B4-BE49-F238E27FC236}">
              <a16:creationId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0" name="Text Box 16">
          <a:extLst>
            <a:ext uri="{FF2B5EF4-FFF2-40B4-BE49-F238E27FC236}">
              <a16:creationId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1" name="Text Box 17">
          <a:extLst>
            <a:ext uri="{FF2B5EF4-FFF2-40B4-BE49-F238E27FC236}">
              <a16:creationId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2" name="Text Box 18">
          <a:extLst>
            <a:ext uri="{FF2B5EF4-FFF2-40B4-BE49-F238E27FC236}">
              <a16:creationId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3" name="Text Box 19">
          <a:extLst>
            <a:ext uri="{FF2B5EF4-FFF2-40B4-BE49-F238E27FC236}">
              <a16:creationId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4" name="Text Box 16">
          <a:extLst>
            <a:ext uri="{FF2B5EF4-FFF2-40B4-BE49-F238E27FC236}">
              <a16:creationId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5" name="Text Box 17">
          <a:extLst>
            <a:ext uri="{FF2B5EF4-FFF2-40B4-BE49-F238E27FC236}">
              <a16:creationId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6" name="Text Box 18">
          <a:extLst>
            <a:ext uri="{FF2B5EF4-FFF2-40B4-BE49-F238E27FC236}">
              <a16:creationId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7" name="Text Box 19">
          <a:extLst>
            <a:ext uri="{FF2B5EF4-FFF2-40B4-BE49-F238E27FC236}">
              <a16:creationId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68" name="Text Box 16">
          <a:extLst>
            <a:ext uri="{FF2B5EF4-FFF2-40B4-BE49-F238E27FC236}">
              <a16:creationId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69" name="Text Box 17">
          <a:extLst>
            <a:ext uri="{FF2B5EF4-FFF2-40B4-BE49-F238E27FC236}">
              <a16:creationId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70" name="Text Box 18">
          <a:extLst>
            <a:ext uri="{FF2B5EF4-FFF2-40B4-BE49-F238E27FC236}">
              <a16:creationId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71" name="Text Box 19">
          <a:extLst>
            <a:ext uri="{FF2B5EF4-FFF2-40B4-BE49-F238E27FC236}">
              <a16:creationId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172" name="Text Box 15">
          <a:extLst>
            <a:ext uri="{FF2B5EF4-FFF2-40B4-BE49-F238E27FC236}">
              <a16:creationId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3" name="Text Box 16">
          <a:extLst>
            <a:ext uri="{FF2B5EF4-FFF2-40B4-BE49-F238E27FC236}">
              <a16:creationId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4" name="Text Box 17">
          <a:extLst>
            <a:ext uri="{FF2B5EF4-FFF2-40B4-BE49-F238E27FC236}">
              <a16:creationId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5" name="Text Box 18">
          <a:extLst>
            <a:ext uri="{FF2B5EF4-FFF2-40B4-BE49-F238E27FC236}">
              <a16:creationId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6" name="Text Box 19">
          <a:extLst>
            <a:ext uri="{FF2B5EF4-FFF2-40B4-BE49-F238E27FC236}">
              <a16:creationId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7" name="Text Box 16">
          <a:extLst>
            <a:ext uri="{FF2B5EF4-FFF2-40B4-BE49-F238E27FC236}">
              <a16:creationId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8" name="Text Box 17">
          <a:extLst>
            <a:ext uri="{FF2B5EF4-FFF2-40B4-BE49-F238E27FC236}">
              <a16:creationId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9" name="Text Box 18">
          <a:extLst>
            <a:ext uri="{FF2B5EF4-FFF2-40B4-BE49-F238E27FC236}">
              <a16:creationId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0" name="Text Box 16">
          <a:extLst>
            <a:ext uri="{FF2B5EF4-FFF2-40B4-BE49-F238E27FC236}">
              <a16:creationId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1" name="Text Box 17">
          <a:extLst>
            <a:ext uri="{FF2B5EF4-FFF2-40B4-BE49-F238E27FC236}">
              <a16:creationId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2" name="Text Box 18">
          <a:extLst>
            <a:ext uri="{FF2B5EF4-FFF2-40B4-BE49-F238E27FC236}">
              <a16:creationId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3" name="Text Box 19">
          <a:extLst>
            <a:ext uri="{FF2B5EF4-FFF2-40B4-BE49-F238E27FC236}">
              <a16:creationId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4" name="Text Box 16">
          <a:extLst>
            <a:ext uri="{FF2B5EF4-FFF2-40B4-BE49-F238E27FC236}">
              <a16:creationId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5" name="Text Box 17">
          <a:extLst>
            <a:ext uri="{FF2B5EF4-FFF2-40B4-BE49-F238E27FC236}">
              <a16:creationId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6" name="Text Box 18">
          <a:extLst>
            <a:ext uri="{FF2B5EF4-FFF2-40B4-BE49-F238E27FC236}">
              <a16:creationId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7" name="Text Box 19">
          <a:extLst>
            <a:ext uri="{FF2B5EF4-FFF2-40B4-BE49-F238E27FC236}">
              <a16:creationId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188" name="Text Box 15">
          <a:extLst>
            <a:ext uri="{FF2B5EF4-FFF2-40B4-BE49-F238E27FC236}">
              <a16:creationId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189" name="Text Box 15">
          <a:extLst>
            <a:ext uri="{FF2B5EF4-FFF2-40B4-BE49-F238E27FC236}">
              <a16:creationId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190" name="Text Box 15">
          <a:extLst>
            <a:ext uri="{FF2B5EF4-FFF2-40B4-BE49-F238E27FC236}">
              <a16:creationId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191" name="Text Box 15">
          <a:extLst>
            <a:ext uri="{FF2B5EF4-FFF2-40B4-BE49-F238E27FC236}">
              <a16:creationId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192" name="Text Box 15">
          <a:extLst>
            <a:ext uri="{FF2B5EF4-FFF2-40B4-BE49-F238E27FC236}">
              <a16:creationId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3193" name="Text Box 15">
          <a:extLst>
            <a:ext uri="{FF2B5EF4-FFF2-40B4-BE49-F238E27FC236}">
              <a16:creationId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4" name="Text Box 16">
          <a:extLst>
            <a:ext uri="{FF2B5EF4-FFF2-40B4-BE49-F238E27FC236}">
              <a16:creationId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5" name="Text Box 17">
          <a:extLst>
            <a:ext uri="{FF2B5EF4-FFF2-40B4-BE49-F238E27FC236}">
              <a16:creationId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6" name="Text Box 18">
          <a:extLst>
            <a:ext uri="{FF2B5EF4-FFF2-40B4-BE49-F238E27FC236}">
              <a16:creationId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7" name="Text Box 19">
          <a:extLst>
            <a:ext uri="{FF2B5EF4-FFF2-40B4-BE49-F238E27FC236}">
              <a16:creationId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98" name="Text Box 16">
          <a:extLst>
            <a:ext uri="{FF2B5EF4-FFF2-40B4-BE49-F238E27FC236}">
              <a16:creationId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99" name="Text Box 17">
          <a:extLst>
            <a:ext uri="{FF2B5EF4-FFF2-40B4-BE49-F238E27FC236}">
              <a16:creationId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00" name="Text Box 18">
          <a:extLst>
            <a:ext uri="{FF2B5EF4-FFF2-40B4-BE49-F238E27FC236}">
              <a16:creationId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01" name="Text Box 19">
          <a:extLst>
            <a:ext uri="{FF2B5EF4-FFF2-40B4-BE49-F238E27FC236}">
              <a16:creationId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2" name="Text Box 16">
          <a:extLst>
            <a:ext uri="{FF2B5EF4-FFF2-40B4-BE49-F238E27FC236}">
              <a16:creationId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3" name="Text Box 17">
          <a:extLst>
            <a:ext uri="{FF2B5EF4-FFF2-40B4-BE49-F238E27FC236}">
              <a16:creationId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4" name="Text Box 18">
          <a:extLst>
            <a:ext uri="{FF2B5EF4-FFF2-40B4-BE49-F238E27FC236}">
              <a16:creationId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5" name="Text Box 19">
          <a:extLst>
            <a:ext uri="{FF2B5EF4-FFF2-40B4-BE49-F238E27FC236}">
              <a16:creationId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206" name="Text Box 15">
          <a:extLst>
            <a:ext uri="{FF2B5EF4-FFF2-40B4-BE49-F238E27FC236}">
              <a16:creationId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7" name="Text Box 16">
          <a:extLst>
            <a:ext uri="{FF2B5EF4-FFF2-40B4-BE49-F238E27FC236}">
              <a16:creationId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8" name="Text Box 17">
          <a:extLst>
            <a:ext uri="{FF2B5EF4-FFF2-40B4-BE49-F238E27FC236}">
              <a16:creationId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9" name="Text Box 18">
          <a:extLst>
            <a:ext uri="{FF2B5EF4-FFF2-40B4-BE49-F238E27FC236}">
              <a16:creationId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10" name="Text Box 19">
          <a:extLst>
            <a:ext uri="{FF2B5EF4-FFF2-40B4-BE49-F238E27FC236}">
              <a16:creationId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3211" name="Text Box 15">
          <a:extLst>
            <a:ext uri="{FF2B5EF4-FFF2-40B4-BE49-F238E27FC236}">
              <a16:creationId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2" name="Text Box 16">
          <a:extLst>
            <a:ext uri="{FF2B5EF4-FFF2-40B4-BE49-F238E27FC236}">
              <a16:creationId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3" name="Text Box 17">
          <a:extLst>
            <a:ext uri="{FF2B5EF4-FFF2-40B4-BE49-F238E27FC236}">
              <a16:creationId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4" name="Text Box 18">
          <a:extLst>
            <a:ext uri="{FF2B5EF4-FFF2-40B4-BE49-F238E27FC236}">
              <a16:creationId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5" name="Text Box 16">
          <a:extLst>
            <a:ext uri="{FF2B5EF4-FFF2-40B4-BE49-F238E27FC236}">
              <a16:creationId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6" name="Text Box 17">
          <a:extLst>
            <a:ext uri="{FF2B5EF4-FFF2-40B4-BE49-F238E27FC236}">
              <a16:creationId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7" name="Text Box 18">
          <a:extLst>
            <a:ext uri="{FF2B5EF4-FFF2-40B4-BE49-F238E27FC236}">
              <a16:creationId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8" name="Text Box 19">
          <a:extLst>
            <a:ext uri="{FF2B5EF4-FFF2-40B4-BE49-F238E27FC236}">
              <a16:creationId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9" name="Text Box 16">
          <a:extLst>
            <a:ext uri="{FF2B5EF4-FFF2-40B4-BE49-F238E27FC236}">
              <a16:creationId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20" name="Text Box 17">
          <a:extLst>
            <a:ext uri="{FF2B5EF4-FFF2-40B4-BE49-F238E27FC236}">
              <a16:creationId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21" name="Text Box 18">
          <a:extLst>
            <a:ext uri="{FF2B5EF4-FFF2-40B4-BE49-F238E27FC236}">
              <a16:creationId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22" name="Text Box 15">
          <a:extLst>
            <a:ext uri="{FF2B5EF4-FFF2-40B4-BE49-F238E27FC236}">
              <a16:creationId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3" name="Text Box 16">
          <a:extLst>
            <a:ext uri="{FF2B5EF4-FFF2-40B4-BE49-F238E27FC236}">
              <a16:creationId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4" name="Text Box 17">
          <a:extLst>
            <a:ext uri="{FF2B5EF4-FFF2-40B4-BE49-F238E27FC236}">
              <a16:creationId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5" name="Text Box 18">
          <a:extLst>
            <a:ext uri="{FF2B5EF4-FFF2-40B4-BE49-F238E27FC236}">
              <a16:creationId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6" name="Text Box 19">
          <a:extLst>
            <a:ext uri="{FF2B5EF4-FFF2-40B4-BE49-F238E27FC236}">
              <a16:creationId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7" name="Text Box 16">
          <a:extLst>
            <a:ext uri="{FF2B5EF4-FFF2-40B4-BE49-F238E27FC236}">
              <a16:creationId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8" name="Text Box 17">
          <a:extLst>
            <a:ext uri="{FF2B5EF4-FFF2-40B4-BE49-F238E27FC236}">
              <a16:creationId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9" name="Text Box 18">
          <a:extLst>
            <a:ext uri="{FF2B5EF4-FFF2-40B4-BE49-F238E27FC236}">
              <a16:creationId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30" name="Text Box 19">
          <a:extLst>
            <a:ext uri="{FF2B5EF4-FFF2-40B4-BE49-F238E27FC236}">
              <a16:creationId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1" name="Text Box 16">
          <a:extLst>
            <a:ext uri="{FF2B5EF4-FFF2-40B4-BE49-F238E27FC236}">
              <a16:creationId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2" name="Text Box 17">
          <a:extLst>
            <a:ext uri="{FF2B5EF4-FFF2-40B4-BE49-F238E27FC236}">
              <a16:creationId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3" name="Text Box 18">
          <a:extLst>
            <a:ext uri="{FF2B5EF4-FFF2-40B4-BE49-F238E27FC236}">
              <a16:creationId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4" name="Text Box 19">
          <a:extLst>
            <a:ext uri="{FF2B5EF4-FFF2-40B4-BE49-F238E27FC236}">
              <a16:creationId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235" name="Text Box 15">
          <a:extLst>
            <a:ext uri="{FF2B5EF4-FFF2-40B4-BE49-F238E27FC236}">
              <a16:creationId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6" name="Text Box 16">
          <a:extLst>
            <a:ext uri="{FF2B5EF4-FFF2-40B4-BE49-F238E27FC236}">
              <a16:creationId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7" name="Text Box 17">
          <a:extLst>
            <a:ext uri="{FF2B5EF4-FFF2-40B4-BE49-F238E27FC236}">
              <a16:creationId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8" name="Text Box 18">
          <a:extLst>
            <a:ext uri="{FF2B5EF4-FFF2-40B4-BE49-F238E27FC236}">
              <a16:creationId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9" name="Text Box 19">
          <a:extLst>
            <a:ext uri="{FF2B5EF4-FFF2-40B4-BE49-F238E27FC236}">
              <a16:creationId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40" name="Text Box 16">
          <a:extLst>
            <a:ext uri="{FF2B5EF4-FFF2-40B4-BE49-F238E27FC236}">
              <a16:creationId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41" name="Text Box 17">
          <a:extLst>
            <a:ext uri="{FF2B5EF4-FFF2-40B4-BE49-F238E27FC236}">
              <a16:creationId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3242" name="Text Box 18">
          <a:extLst>
            <a:ext uri="{FF2B5EF4-FFF2-40B4-BE49-F238E27FC236}">
              <a16:creationId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3" name="Text Box 16">
          <a:extLst>
            <a:ext uri="{FF2B5EF4-FFF2-40B4-BE49-F238E27FC236}">
              <a16:creationId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4" name="Text Box 17">
          <a:extLst>
            <a:ext uri="{FF2B5EF4-FFF2-40B4-BE49-F238E27FC236}">
              <a16:creationId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5" name="Text Box 18">
          <a:extLst>
            <a:ext uri="{FF2B5EF4-FFF2-40B4-BE49-F238E27FC236}">
              <a16:creationId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6" name="Text Box 19">
          <a:extLst>
            <a:ext uri="{FF2B5EF4-FFF2-40B4-BE49-F238E27FC236}">
              <a16:creationId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7" name="Text Box 16">
          <a:extLst>
            <a:ext uri="{FF2B5EF4-FFF2-40B4-BE49-F238E27FC236}">
              <a16:creationId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48" name="Text Box 15">
          <a:extLst>
            <a:ext uri="{FF2B5EF4-FFF2-40B4-BE49-F238E27FC236}">
              <a16:creationId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249" name="Text Box 15">
          <a:extLst>
            <a:ext uri="{FF2B5EF4-FFF2-40B4-BE49-F238E27FC236}">
              <a16:creationId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250" name="Text Box 15">
          <a:extLst>
            <a:ext uri="{FF2B5EF4-FFF2-40B4-BE49-F238E27FC236}">
              <a16:creationId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251" name="Text Box 15">
          <a:extLst>
            <a:ext uri="{FF2B5EF4-FFF2-40B4-BE49-F238E27FC236}">
              <a16:creationId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252" name="Text Box 15">
          <a:extLst>
            <a:ext uri="{FF2B5EF4-FFF2-40B4-BE49-F238E27FC236}">
              <a16:creationId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253" name="Text Box 15">
          <a:extLst>
            <a:ext uri="{FF2B5EF4-FFF2-40B4-BE49-F238E27FC236}">
              <a16:creationId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54" name="Text Box 15">
          <a:extLst>
            <a:ext uri="{FF2B5EF4-FFF2-40B4-BE49-F238E27FC236}">
              <a16:creationId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5" name="Text Box 16">
          <a:extLst>
            <a:ext uri="{FF2B5EF4-FFF2-40B4-BE49-F238E27FC236}">
              <a16:creationId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6" name="Text Box 17">
          <a:extLst>
            <a:ext uri="{FF2B5EF4-FFF2-40B4-BE49-F238E27FC236}">
              <a16:creationId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7" name="Text Box 18">
          <a:extLst>
            <a:ext uri="{FF2B5EF4-FFF2-40B4-BE49-F238E27FC236}">
              <a16:creationId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8" name="Text Box 19">
          <a:extLst>
            <a:ext uri="{FF2B5EF4-FFF2-40B4-BE49-F238E27FC236}">
              <a16:creationId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59" name="Text Box 16">
          <a:extLst>
            <a:ext uri="{FF2B5EF4-FFF2-40B4-BE49-F238E27FC236}">
              <a16:creationId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0" name="Text Box 17">
          <a:extLst>
            <a:ext uri="{FF2B5EF4-FFF2-40B4-BE49-F238E27FC236}">
              <a16:creationId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1" name="Text Box 18">
          <a:extLst>
            <a:ext uri="{FF2B5EF4-FFF2-40B4-BE49-F238E27FC236}">
              <a16:creationId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2" name="Text Box 19">
          <a:extLst>
            <a:ext uri="{FF2B5EF4-FFF2-40B4-BE49-F238E27FC236}">
              <a16:creationId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3" name="Text Box 16">
          <a:extLst>
            <a:ext uri="{FF2B5EF4-FFF2-40B4-BE49-F238E27FC236}">
              <a16:creationId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4" name="Text Box 17">
          <a:extLst>
            <a:ext uri="{FF2B5EF4-FFF2-40B4-BE49-F238E27FC236}">
              <a16:creationId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5" name="Text Box 18">
          <a:extLst>
            <a:ext uri="{FF2B5EF4-FFF2-40B4-BE49-F238E27FC236}">
              <a16:creationId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6" name="Text Box 19">
          <a:extLst>
            <a:ext uri="{FF2B5EF4-FFF2-40B4-BE49-F238E27FC236}">
              <a16:creationId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267" name="Text Box 15">
          <a:extLst>
            <a:ext uri="{FF2B5EF4-FFF2-40B4-BE49-F238E27FC236}">
              <a16:creationId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68" name="Text Box 16">
          <a:extLst>
            <a:ext uri="{FF2B5EF4-FFF2-40B4-BE49-F238E27FC236}">
              <a16:creationId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69" name="Text Box 17">
          <a:extLst>
            <a:ext uri="{FF2B5EF4-FFF2-40B4-BE49-F238E27FC236}">
              <a16:creationId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70" name="Text Box 18">
          <a:extLst>
            <a:ext uri="{FF2B5EF4-FFF2-40B4-BE49-F238E27FC236}">
              <a16:creationId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71" name="Text Box 19">
          <a:extLst>
            <a:ext uri="{FF2B5EF4-FFF2-40B4-BE49-F238E27FC236}">
              <a16:creationId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2" name="Text Box 16">
          <a:extLst>
            <a:ext uri="{FF2B5EF4-FFF2-40B4-BE49-F238E27FC236}">
              <a16:creationId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3" name="Text Box 17">
          <a:extLst>
            <a:ext uri="{FF2B5EF4-FFF2-40B4-BE49-F238E27FC236}">
              <a16:creationId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4" name="Text Box 18">
          <a:extLst>
            <a:ext uri="{FF2B5EF4-FFF2-40B4-BE49-F238E27FC236}">
              <a16:creationId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5" name="Text Box 16">
          <a:extLst>
            <a:ext uri="{FF2B5EF4-FFF2-40B4-BE49-F238E27FC236}">
              <a16:creationId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6" name="Text Box 17">
          <a:extLst>
            <a:ext uri="{FF2B5EF4-FFF2-40B4-BE49-F238E27FC236}">
              <a16:creationId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7" name="Text Box 18">
          <a:extLst>
            <a:ext uri="{FF2B5EF4-FFF2-40B4-BE49-F238E27FC236}">
              <a16:creationId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8" name="Text Box 19">
          <a:extLst>
            <a:ext uri="{FF2B5EF4-FFF2-40B4-BE49-F238E27FC236}">
              <a16:creationId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9" name="Text Box 16">
          <a:extLst>
            <a:ext uri="{FF2B5EF4-FFF2-40B4-BE49-F238E27FC236}">
              <a16:creationId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0" name="Text Box 17">
          <a:extLst>
            <a:ext uri="{FF2B5EF4-FFF2-40B4-BE49-F238E27FC236}">
              <a16:creationId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1" name="Text Box 18">
          <a:extLst>
            <a:ext uri="{FF2B5EF4-FFF2-40B4-BE49-F238E27FC236}">
              <a16:creationId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2" name="Text Box 19">
          <a:extLst>
            <a:ext uri="{FF2B5EF4-FFF2-40B4-BE49-F238E27FC236}">
              <a16:creationId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283" name="Text Box 15">
          <a:extLst>
            <a:ext uri="{FF2B5EF4-FFF2-40B4-BE49-F238E27FC236}">
              <a16:creationId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284" name="Text Box 15">
          <a:extLst>
            <a:ext uri="{FF2B5EF4-FFF2-40B4-BE49-F238E27FC236}">
              <a16:creationId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285" name="Text Box 15">
          <a:extLst>
            <a:ext uri="{FF2B5EF4-FFF2-40B4-BE49-F238E27FC236}">
              <a16:creationId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286" name="Text Box 15">
          <a:extLst>
            <a:ext uri="{FF2B5EF4-FFF2-40B4-BE49-F238E27FC236}">
              <a16:creationId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287" name="Text Box 15">
          <a:extLst>
            <a:ext uri="{FF2B5EF4-FFF2-40B4-BE49-F238E27FC236}">
              <a16:creationId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3288" name="Text Box 15">
          <a:extLst>
            <a:ext uri="{FF2B5EF4-FFF2-40B4-BE49-F238E27FC236}">
              <a16:creationId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89" name="Text Box 16">
          <a:extLst>
            <a:ext uri="{FF2B5EF4-FFF2-40B4-BE49-F238E27FC236}">
              <a16:creationId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0" name="Text Box 17">
          <a:extLst>
            <a:ext uri="{FF2B5EF4-FFF2-40B4-BE49-F238E27FC236}">
              <a16:creationId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1" name="Text Box 18">
          <a:extLst>
            <a:ext uri="{FF2B5EF4-FFF2-40B4-BE49-F238E27FC236}">
              <a16:creationId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2" name="Text Box 19">
          <a:extLst>
            <a:ext uri="{FF2B5EF4-FFF2-40B4-BE49-F238E27FC236}">
              <a16:creationId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3" name="Text Box 16">
          <a:extLst>
            <a:ext uri="{FF2B5EF4-FFF2-40B4-BE49-F238E27FC236}">
              <a16:creationId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4" name="Text Box 17">
          <a:extLst>
            <a:ext uri="{FF2B5EF4-FFF2-40B4-BE49-F238E27FC236}">
              <a16:creationId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5" name="Text Box 18">
          <a:extLst>
            <a:ext uri="{FF2B5EF4-FFF2-40B4-BE49-F238E27FC236}">
              <a16:creationId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6" name="Text Box 19">
          <a:extLst>
            <a:ext uri="{FF2B5EF4-FFF2-40B4-BE49-F238E27FC236}">
              <a16:creationId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7" name="Text Box 16">
          <a:extLst>
            <a:ext uri="{FF2B5EF4-FFF2-40B4-BE49-F238E27FC236}">
              <a16:creationId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8" name="Text Box 17">
          <a:extLst>
            <a:ext uri="{FF2B5EF4-FFF2-40B4-BE49-F238E27FC236}">
              <a16:creationId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9" name="Text Box 18">
          <a:extLst>
            <a:ext uri="{FF2B5EF4-FFF2-40B4-BE49-F238E27FC236}">
              <a16:creationId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00" name="Text Box 19">
          <a:extLst>
            <a:ext uri="{FF2B5EF4-FFF2-40B4-BE49-F238E27FC236}">
              <a16:creationId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301" name="Text Box 15">
          <a:extLst>
            <a:ext uri="{FF2B5EF4-FFF2-40B4-BE49-F238E27FC236}">
              <a16:creationId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2" name="Text Box 16">
          <a:extLst>
            <a:ext uri="{FF2B5EF4-FFF2-40B4-BE49-F238E27FC236}">
              <a16:creationId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3" name="Text Box 17">
          <a:extLst>
            <a:ext uri="{FF2B5EF4-FFF2-40B4-BE49-F238E27FC236}">
              <a16:creationId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4" name="Text Box 18">
          <a:extLst>
            <a:ext uri="{FF2B5EF4-FFF2-40B4-BE49-F238E27FC236}">
              <a16:creationId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5" name="Text Box 19">
          <a:extLst>
            <a:ext uri="{FF2B5EF4-FFF2-40B4-BE49-F238E27FC236}">
              <a16:creationId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3306" name="Text Box 15">
          <a:extLst>
            <a:ext uri="{FF2B5EF4-FFF2-40B4-BE49-F238E27FC236}">
              <a16:creationId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7" name="Text Box 16">
          <a:extLst>
            <a:ext uri="{FF2B5EF4-FFF2-40B4-BE49-F238E27FC236}">
              <a16:creationId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8" name="Text Box 17">
          <a:extLst>
            <a:ext uri="{FF2B5EF4-FFF2-40B4-BE49-F238E27FC236}">
              <a16:creationId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9" name="Text Box 18">
          <a:extLst>
            <a:ext uri="{FF2B5EF4-FFF2-40B4-BE49-F238E27FC236}">
              <a16:creationId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0" name="Text Box 16">
          <a:extLst>
            <a:ext uri="{FF2B5EF4-FFF2-40B4-BE49-F238E27FC236}">
              <a16:creationId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1" name="Text Box 17">
          <a:extLst>
            <a:ext uri="{FF2B5EF4-FFF2-40B4-BE49-F238E27FC236}">
              <a16:creationId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2" name="Text Box 18">
          <a:extLst>
            <a:ext uri="{FF2B5EF4-FFF2-40B4-BE49-F238E27FC236}">
              <a16:creationId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3" name="Text Box 19">
          <a:extLst>
            <a:ext uri="{FF2B5EF4-FFF2-40B4-BE49-F238E27FC236}">
              <a16:creationId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4" name="Text Box 16">
          <a:extLst>
            <a:ext uri="{FF2B5EF4-FFF2-40B4-BE49-F238E27FC236}">
              <a16:creationId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5" name="Text Box 17">
          <a:extLst>
            <a:ext uri="{FF2B5EF4-FFF2-40B4-BE49-F238E27FC236}">
              <a16:creationId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6" name="Text Box 18">
          <a:extLst>
            <a:ext uri="{FF2B5EF4-FFF2-40B4-BE49-F238E27FC236}">
              <a16:creationId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17" name="Text Box 15">
          <a:extLst>
            <a:ext uri="{FF2B5EF4-FFF2-40B4-BE49-F238E27FC236}">
              <a16:creationId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18" name="Text Box 16">
          <a:extLst>
            <a:ext uri="{FF2B5EF4-FFF2-40B4-BE49-F238E27FC236}">
              <a16:creationId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19" name="Text Box 17">
          <a:extLst>
            <a:ext uri="{FF2B5EF4-FFF2-40B4-BE49-F238E27FC236}">
              <a16:creationId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20" name="Text Box 18">
          <a:extLst>
            <a:ext uri="{FF2B5EF4-FFF2-40B4-BE49-F238E27FC236}">
              <a16:creationId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21" name="Text Box 19">
          <a:extLst>
            <a:ext uri="{FF2B5EF4-FFF2-40B4-BE49-F238E27FC236}">
              <a16:creationId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2" name="Text Box 16">
          <a:extLst>
            <a:ext uri="{FF2B5EF4-FFF2-40B4-BE49-F238E27FC236}">
              <a16:creationId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3" name="Text Box 17">
          <a:extLst>
            <a:ext uri="{FF2B5EF4-FFF2-40B4-BE49-F238E27FC236}">
              <a16:creationId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4" name="Text Box 18">
          <a:extLst>
            <a:ext uri="{FF2B5EF4-FFF2-40B4-BE49-F238E27FC236}">
              <a16:creationId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5" name="Text Box 19">
          <a:extLst>
            <a:ext uri="{FF2B5EF4-FFF2-40B4-BE49-F238E27FC236}">
              <a16:creationId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6" name="Text Box 16">
          <a:extLst>
            <a:ext uri="{FF2B5EF4-FFF2-40B4-BE49-F238E27FC236}">
              <a16:creationId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7" name="Text Box 17">
          <a:extLst>
            <a:ext uri="{FF2B5EF4-FFF2-40B4-BE49-F238E27FC236}">
              <a16:creationId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8" name="Text Box 18">
          <a:extLst>
            <a:ext uri="{FF2B5EF4-FFF2-40B4-BE49-F238E27FC236}">
              <a16:creationId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9" name="Text Box 19">
          <a:extLst>
            <a:ext uri="{FF2B5EF4-FFF2-40B4-BE49-F238E27FC236}">
              <a16:creationId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330" name="Text Box 15">
          <a:extLst>
            <a:ext uri="{FF2B5EF4-FFF2-40B4-BE49-F238E27FC236}">
              <a16:creationId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1" name="Text Box 16">
          <a:extLst>
            <a:ext uri="{FF2B5EF4-FFF2-40B4-BE49-F238E27FC236}">
              <a16:creationId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2" name="Text Box 17">
          <a:extLst>
            <a:ext uri="{FF2B5EF4-FFF2-40B4-BE49-F238E27FC236}">
              <a16:creationId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3" name="Text Box 18">
          <a:extLst>
            <a:ext uri="{FF2B5EF4-FFF2-40B4-BE49-F238E27FC236}">
              <a16:creationId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4" name="Text Box 19">
          <a:extLst>
            <a:ext uri="{FF2B5EF4-FFF2-40B4-BE49-F238E27FC236}">
              <a16:creationId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35" name="Text Box 16">
          <a:extLst>
            <a:ext uri="{FF2B5EF4-FFF2-40B4-BE49-F238E27FC236}">
              <a16:creationId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36" name="Text Box 17">
          <a:extLst>
            <a:ext uri="{FF2B5EF4-FFF2-40B4-BE49-F238E27FC236}">
              <a16:creationId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3337" name="Text Box 18">
          <a:extLst>
            <a:ext uri="{FF2B5EF4-FFF2-40B4-BE49-F238E27FC236}">
              <a16:creationId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38" name="Text Box 16">
          <a:extLst>
            <a:ext uri="{FF2B5EF4-FFF2-40B4-BE49-F238E27FC236}">
              <a16:creationId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39" name="Text Box 17">
          <a:extLst>
            <a:ext uri="{FF2B5EF4-FFF2-40B4-BE49-F238E27FC236}">
              <a16:creationId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0" name="Text Box 18">
          <a:extLst>
            <a:ext uri="{FF2B5EF4-FFF2-40B4-BE49-F238E27FC236}">
              <a16:creationId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1" name="Text Box 19">
          <a:extLst>
            <a:ext uri="{FF2B5EF4-FFF2-40B4-BE49-F238E27FC236}">
              <a16:creationId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2" name="Text Box 16">
          <a:extLst>
            <a:ext uri="{FF2B5EF4-FFF2-40B4-BE49-F238E27FC236}">
              <a16:creationId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43" name="Text Box 15">
          <a:extLst>
            <a:ext uri="{FF2B5EF4-FFF2-40B4-BE49-F238E27FC236}">
              <a16:creationId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3344" name="Text Box 15">
          <a:extLst>
            <a:ext uri="{FF2B5EF4-FFF2-40B4-BE49-F238E27FC236}">
              <a16:creationId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345" name="Text Box 15">
          <a:extLst>
            <a:ext uri="{FF2B5EF4-FFF2-40B4-BE49-F238E27FC236}">
              <a16:creationId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346" name="Text Box 15">
          <a:extLst>
            <a:ext uri="{FF2B5EF4-FFF2-40B4-BE49-F238E27FC236}">
              <a16:creationId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347" name="Text Box 15">
          <a:extLst>
            <a:ext uri="{FF2B5EF4-FFF2-40B4-BE49-F238E27FC236}">
              <a16:creationId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348" name="Text Box 15">
          <a:extLst>
            <a:ext uri="{FF2B5EF4-FFF2-40B4-BE49-F238E27FC236}">
              <a16:creationId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49" name="Text Box 15">
          <a:extLst>
            <a:ext uri="{FF2B5EF4-FFF2-40B4-BE49-F238E27FC236}">
              <a16:creationId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0" name="Text Box 16">
          <a:extLst>
            <a:ext uri="{FF2B5EF4-FFF2-40B4-BE49-F238E27FC236}">
              <a16:creationId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1" name="Text Box 17">
          <a:extLst>
            <a:ext uri="{FF2B5EF4-FFF2-40B4-BE49-F238E27FC236}">
              <a16:creationId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2" name="Text Box 18">
          <a:extLst>
            <a:ext uri="{FF2B5EF4-FFF2-40B4-BE49-F238E27FC236}">
              <a16:creationId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3" name="Text Box 19">
          <a:extLst>
            <a:ext uri="{FF2B5EF4-FFF2-40B4-BE49-F238E27FC236}">
              <a16:creationId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4" name="Text Box 16">
          <a:extLst>
            <a:ext uri="{FF2B5EF4-FFF2-40B4-BE49-F238E27FC236}">
              <a16:creationId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5" name="Text Box 17">
          <a:extLst>
            <a:ext uri="{FF2B5EF4-FFF2-40B4-BE49-F238E27FC236}">
              <a16:creationId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6" name="Text Box 18">
          <a:extLst>
            <a:ext uri="{FF2B5EF4-FFF2-40B4-BE49-F238E27FC236}">
              <a16:creationId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7" name="Text Box 19">
          <a:extLst>
            <a:ext uri="{FF2B5EF4-FFF2-40B4-BE49-F238E27FC236}">
              <a16:creationId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58" name="Text Box 16">
          <a:extLst>
            <a:ext uri="{FF2B5EF4-FFF2-40B4-BE49-F238E27FC236}">
              <a16:creationId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59" name="Text Box 17">
          <a:extLst>
            <a:ext uri="{FF2B5EF4-FFF2-40B4-BE49-F238E27FC236}">
              <a16:creationId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60" name="Text Box 18">
          <a:extLst>
            <a:ext uri="{FF2B5EF4-FFF2-40B4-BE49-F238E27FC236}">
              <a16:creationId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61" name="Text Box 19">
          <a:extLst>
            <a:ext uri="{FF2B5EF4-FFF2-40B4-BE49-F238E27FC236}">
              <a16:creationId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62" name="Text Box 15">
          <a:extLst>
            <a:ext uri="{FF2B5EF4-FFF2-40B4-BE49-F238E27FC236}">
              <a16:creationId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3" name="Text Box 16">
          <a:extLst>
            <a:ext uri="{FF2B5EF4-FFF2-40B4-BE49-F238E27FC236}">
              <a16:creationId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4" name="Text Box 17">
          <a:extLst>
            <a:ext uri="{FF2B5EF4-FFF2-40B4-BE49-F238E27FC236}">
              <a16:creationId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5" name="Text Box 18">
          <a:extLst>
            <a:ext uri="{FF2B5EF4-FFF2-40B4-BE49-F238E27FC236}">
              <a16:creationId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6" name="Text Box 19">
          <a:extLst>
            <a:ext uri="{FF2B5EF4-FFF2-40B4-BE49-F238E27FC236}">
              <a16:creationId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7" name="Text Box 16">
          <a:extLst>
            <a:ext uri="{FF2B5EF4-FFF2-40B4-BE49-F238E27FC236}">
              <a16:creationId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8" name="Text Box 17">
          <a:extLst>
            <a:ext uri="{FF2B5EF4-FFF2-40B4-BE49-F238E27FC236}">
              <a16:creationId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9" name="Text Box 18">
          <a:extLst>
            <a:ext uri="{FF2B5EF4-FFF2-40B4-BE49-F238E27FC236}">
              <a16:creationId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0" name="Text Box 16">
          <a:extLst>
            <a:ext uri="{FF2B5EF4-FFF2-40B4-BE49-F238E27FC236}">
              <a16:creationId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1" name="Text Box 17">
          <a:extLst>
            <a:ext uri="{FF2B5EF4-FFF2-40B4-BE49-F238E27FC236}">
              <a16:creationId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2" name="Text Box 18">
          <a:extLst>
            <a:ext uri="{FF2B5EF4-FFF2-40B4-BE49-F238E27FC236}">
              <a16:creationId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3" name="Text Box 19">
          <a:extLst>
            <a:ext uri="{FF2B5EF4-FFF2-40B4-BE49-F238E27FC236}">
              <a16:creationId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4" name="Text Box 16">
          <a:extLst>
            <a:ext uri="{FF2B5EF4-FFF2-40B4-BE49-F238E27FC236}">
              <a16:creationId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5" name="Text Box 17">
          <a:extLst>
            <a:ext uri="{FF2B5EF4-FFF2-40B4-BE49-F238E27FC236}">
              <a16:creationId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6" name="Text Box 18">
          <a:extLst>
            <a:ext uri="{FF2B5EF4-FFF2-40B4-BE49-F238E27FC236}">
              <a16:creationId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7" name="Text Box 19">
          <a:extLst>
            <a:ext uri="{FF2B5EF4-FFF2-40B4-BE49-F238E27FC236}">
              <a16:creationId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3378" name="Text Box 15">
          <a:extLst>
            <a:ext uri="{FF2B5EF4-FFF2-40B4-BE49-F238E27FC236}">
              <a16:creationId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379" name="Text Box 15">
          <a:extLst>
            <a:ext uri="{FF2B5EF4-FFF2-40B4-BE49-F238E27FC236}">
              <a16:creationId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380" name="Text Box 15">
          <a:extLst>
            <a:ext uri="{FF2B5EF4-FFF2-40B4-BE49-F238E27FC236}">
              <a16:creationId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381" name="Text Box 15">
          <a:extLst>
            <a:ext uri="{FF2B5EF4-FFF2-40B4-BE49-F238E27FC236}">
              <a16:creationId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382" name="Text Box 15">
          <a:extLst>
            <a:ext uri="{FF2B5EF4-FFF2-40B4-BE49-F238E27FC236}">
              <a16:creationId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3383" name="Text Box 15">
          <a:extLst>
            <a:ext uri="{FF2B5EF4-FFF2-40B4-BE49-F238E27FC236}">
              <a16:creationId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4" name="Text Box 16">
          <a:extLst>
            <a:ext uri="{FF2B5EF4-FFF2-40B4-BE49-F238E27FC236}">
              <a16:creationId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5" name="Text Box 17">
          <a:extLst>
            <a:ext uri="{FF2B5EF4-FFF2-40B4-BE49-F238E27FC236}">
              <a16:creationId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6" name="Text Box 18">
          <a:extLst>
            <a:ext uri="{FF2B5EF4-FFF2-40B4-BE49-F238E27FC236}">
              <a16:creationId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7" name="Text Box 19">
          <a:extLst>
            <a:ext uri="{FF2B5EF4-FFF2-40B4-BE49-F238E27FC236}">
              <a16:creationId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88" name="Text Box 16">
          <a:extLst>
            <a:ext uri="{FF2B5EF4-FFF2-40B4-BE49-F238E27FC236}">
              <a16:creationId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89" name="Text Box 17">
          <a:extLst>
            <a:ext uri="{FF2B5EF4-FFF2-40B4-BE49-F238E27FC236}">
              <a16:creationId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90" name="Text Box 18">
          <a:extLst>
            <a:ext uri="{FF2B5EF4-FFF2-40B4-BE49-F238E27FC236}">
              <a16:creationId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91" name="Text Box 19">
          <a:extLst>
            <a:ext uri="{FF2B5EF4-FFF2-40B4-BE49-F238E27FC236}">
              <a16:creationId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2" name="Text Box 16">
          <a:extLst>
            <a:ext uri="{FF2B5EF4-FFF2-40B4-BE49-F238E27FC236}">
              <a16:creationId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3" name="Text Box 17">
          <a:extLst>
            <a:ext uri="{FF2B5EF4-FFF2-40B4-BE49-F238E27FC236}">
              <a16:creationId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4" name="Text Box 18">
          <a:extLst>
            <a:ext uri="{FF2B5EF4-FFF2-40B4-BE49-F238E27FC236}">
              <a16:creationId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5" name="Text Box 19">
          <a:extLst>
            <a:ext uri="{FF2B5EF4-FFF2-40B4-BE49-F238E27FC236}">
              <a16:creationId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96" name="Text Box 15">
          <a:extLst>
            <a:ext uri="{FF2B5EF4-FFF2-40B4-BE49-F238E27FC236}">
              <a16:creationId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7" name="Text Box 16">
          <a:extLst>
            <a:ext uri="{FF2B5EF4-FFF2-40B4-BE49-F238E27FC236}">
              <a16:creationId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8" name="Text Box 17">
          <a:extLst>
            <a:ext uri="{FF2B5EF4-FFF2-40B4-BE49-F238E27FC236}">
              <a16:creationId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9" name="Text Box 18">
          <a:extLst>
            <a:ext uri="{FF2B5EF4-FFF2-40B4-BE49-F238E27FC236}">
              <a16:creationId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00" name="Text Box 19">
          <a:extLst>
            <a:ext uri="{FF2B5EF4-FFF2-40B4-BE49-F238E27FC236}">
              <a16:creationId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3401" name="Text Box 15">
          <a:extLst>
            <a:ext uri="{FF2B5EF4-FFF2-40B4-BE49-F238E27FC236}">
              <a16:creationId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2" name="Text Box 16">
          <a:extLst>
            <a:ext uri="{FF2B5EF4-FFF2-40B4-BE49-F238E27FC236}">
              <a16:creationId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3" name="Text Box 17">
          <a:extLst>
            <a:ext uri="{FF2B5EF4-FFF2-40B4-BE49-F238E27FC236}">
              <a16:creationId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4" name="Text Box 18">
          <a:extLst>
            <a:ext uri="{FF2B5EF4-FFF2-40B4-BE49-F238E27FC236}">
              <a16:creationId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5" name="Text Box 16">
          <a:extLst>
            <a:ext uri="{FF2B5EF4-FFF2-40B4-BE49-F238E27FC236}">
              <a16:creationId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6" name="Text Box 17">
          <a:extLst>
            <a:ext uri="{FF2B5EF4-FFF2-40B4-BE49-F238E27FC236}">
              <a16:creationId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7" name="Text Box 18">
          <a:extLst>
            <a:ext uri="{FF2B5EF4-FFF2-40B4-BE49-F238E27FC236}">
              <a16:creationId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8" name="Text Box 19">
          <a:extLst>
            <a:ext uri="{FF2B5EF4-FFF2-40B4-BE49-F238E27FC236}">
              <a16:creationId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9" name="Text Box 16">
          <a:extLst>
            <a:ext uri="{FF2B5EF4-FFF2-40B4-BE49-F238E27FC236}">
              <a16:creationId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10" name="Text Box 17">
          <a:extLst>
            <a:ext uri="{FF2B5EF4-FFF2-40B4-BE49-F238E27FC236}">
              <a16:creationId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11" name="Text Box 18">
          <a:extLst>
            <a:ext uri="{FF2B5EF4-FFF2-40B4-BE49-F238E27FC236}">
              <a16:creationId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12" name="Text Box 15">
          <a:extLst>
            <a:ext uri="{FF2B5EF4-FFF2-40B4-BE49-F238E27FC236}">
              <a16:creationId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3" name="Text Box 16">
          <a:extLst>
            <a:ext uri="{FF2B5EF4-FFF2-40B4-BE49-F238E27FC236}">
              <a16:creationId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4" name="Text Box 17">
          <a:extLst>
            <a:ext uri="{FF2B5EF4-FFF2-40B4-BE49-F238E27FC236}">
              <a16:creationId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5" name="Text Box 18">
          <a:extLst>
            <a:ext uri="{FF2B5EF4-FFF2-40B4-BE49-F238E27FC236}">
              <a16:creationId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6" name="Text Box 19">
          <a:extLst>
            <a:ext uri="{FF2B5EF4-FFF2-40B4-BE49-F238E27FC236}">
              <a16:creationId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7" name="Text Box 16">
          <a:extLst>
            <a:ext uri="{FF2B5EF4-FFF2-40B4-BE49-F238E27FC236}">
              <a16:creationId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8" name="Text Box 17">
          <a:extLst>
            <a:ext uri="{FF2B5EF4-FFF2-40B4-BE49-F238E27FC236}">
              <a16:creationId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9" name="Text Box 18">
          <a:extLst>
            <a:ext uri="{FF2B5EF4-FFF2-40B4-BE49-F238E27FC236}">
              <a16:creationId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20" name="Text Box 19">
          <a:extLst>
            <a:ext uri="{FF2B5EF4-FFF2-40B4-BE49-F238E27FC236}">
              <a16:creationId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1" name="Text Box 16">
          <a:extLst>
            <a:ext uri="{FF2B5EF4-FFF2-40B4-BE49-F238E27FC236}">
              <a16:creationId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2" name="Text Box 17">
          <a:extLst>
            <a:ext uri="{FF2B5EF4-FFF2-40B4-BE49-F238E27FC236}">
              <a16:creationId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3" name="Text Box 18">
          <a:extLst>
            <a:ext uri="{FF2B5EF4-FFF2-40B4-BE49-F238E27FC236}">
              <a16:creationId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4" name="Text Box 19">
          <a:extLst>
            <a:ext uri="{FF2B5EF4-FFF2-40B4-BE49-F238E27FC236}">
              <a16:creationId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425" name="Text Box 15">
          <a:extLst>
            <a:ext uri="{FF2B5EF4-FFF2-40B4-BE49-F238E27FC236}">
              <a16:creationId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6" name="Text Box 16">
          <a:extLst>
            <a:ext uri="{FF2B5EF4-FFF2-40B4-BE49-F238E27FC236}">
              <a16:creationId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7" name="Text Box 17">
          <a:extLst>
            <a:ext uri="{FF2B5EF4-FFF2-40B4-BE49-F238E27FC236}">
              <a16:creationId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8" name="Text Box 18">
          <a:extLst>
            <a:ext uri="{FF2B5EF4-FFF2-40B4-BE49-F238E27FC236}">
              <a16:creationId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9" name="Text Box 19">
          <a:extLst>
            <a:ext uri="{FF2B5EF4-FFF2-40B4-BE49-F238E27FC236}">
              <a16:creationId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30" name="Text Box 16">
          <a:extLst>
            <a:ext uri="{FF2B5EF4-FFF2-40B4-BE49-F238E27FC236}">
              <a16:creationId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31" name="Text Box 17">
          <a:extLst>
            <a:ext uri="{FF2B5EF4-FFF2-40B4-BE49-F238E27FC236}">
              <a16:creationId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70</xdr:row>
      <xdr:rowOff>15875</xdr:rowOff>
    </xdr:from>
    <xdr:ext cx="95250" cy="171450"/>
    <xdr:sp macro="" textlink="">
      <xdr:nvSpPr>
        <xdr:cNvPr id="3432" name="Text Box 18">
          <a:extLst>
            <a:ext uri="{FF2B5EF4-FFF2-40B4-BE49-F238E27FC236}">
              <a16:creationId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3" name="Text Box 16">
          <a:extLst>
            <a:ext uri="{FF2B5EF4-FFF2-40B4-BE49-F238E27FC236}">
              <a16:creationId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4" name="Text Box 17">
          <a:extLst>
            <a:ext uri="{FF2B5EF4-FFF2-40B4-BE49-F238E27FC236}">
              <a16:creationId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5" name="Text Box 18">
          <a:extLst>
            <a:ext uri="{FF2B5EF4-FFF2-40B4-BE49-F238E27FC236}">
              <a16:creationId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6" name="Text Box 19">
          <a:extLst>
            <a:ext uri="{FF2B5EF4-FFF2-40B4-BE49-F238E27FC236}">
              <a16:creationId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7" name="Text Box 16">
          <a:extLst>
            <a:ext uri="{FF2B5EF4-FFF2-40B4-BE49-F238E27FC236}">
              <a16:creationId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38" name="Text Box 15">
          <a:extLst>
            <a:ext uri="{FF2B5EF4-FFF2-40B4-BE49-F238E27FC236}">
              <a16:creationId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3439" name="Text Box 15">
          <a:extLst>
            <a:ext uri="{FF2B5EF4-FFF2-40B4-BE49-F238E27FC236}">
              <a16:creationId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440" name="Text Box 15">
          <a:extLst>
            <a:ext uri="{FF2B5EF4-FFF2-40B4-BE49-F238E27FC236}">
              <a16:creationId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441" name="Text Box 15">
          <a:extLst>
            <a:ext uri="{FF2B5EF4-FFF2-40B4-BE49-F238E27FC236}">
              <a16:creationId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442" name="Text Box 15">
          <a:extLst>
            <a:ext uri="{FF2B5EF4-FFF2-40B4-BE49-F238E27FC236}">
              <a16:creationId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443" name="Text Box 15">
          <a:extLst>
            <a:ext uri="{FF2B5EF4-FFF2-40B4-BE49-F238E27FC236}">
              <a16:creationId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44" name="Text Box 15">
          <a:extLst>
            <a:ext uri="{FF2B5EF4-FFF2-40B4-BE49-F238E27FC236}">
              <a16:creationId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5" name="Text Box 16">
          <a:extLst>
            <a:ext uri="{FF2B5EF4-FFF2-40B4-BE49-F238E27FC236}">
              <a16:creationId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6" name="Text Box 17">
          <a:extLst>
            <a:ext uri="{FF2B5EF4-FFF2-40B4-BE49-F238E27FC236}">
              <a16:creationId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7" name="Text Box 18">
          <a:extLst>
            <a:ext uri="{FF2B5EF4-FFF2-40B4-BE49-F238E27FC236}">
              <a16:creationId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8" name="Text Box 19">
          <a:extLst>
            <a:ext uri="{FF2B5EF4-FFF2-40B4-BE49-F238E27FC236}">
              <a16:creationId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49" name="Text Box 16">
          <a:extLst>
            <a:ext uri="{FF2B5EF4-FFF2-40B4-BE49-F238E27FC236}">
              <a16:creationId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0" name="Text Box 17">
          <a:extLst>
            <a:ext uri="{FF2B5EF4-FFF2-40B4-BE49-F238E27FC236}">
              <a16:creationId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1" name="Text Box 18">
          <a:extLst>
            <a:ext uri="{FF2B5EF4-FFF2-40B4-BE49-F238E27FC236}">
              <a16:creationId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2" name="Text Box 19">
          <a:extLst>
            <a:ext uri="{FF2B5EF4-FFF2-40B4-BE49-F238E27FC236}">
              <a16:creationId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3" name="Text Box 16">
          <a:extLst>
            <a:ext uri="{FF2B5EF4-FFF2-40B4-BE49-F238E27FC236}">
              <a16:creationId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4" name="Text Box 17">
          <a:extLst>
            <a:ext uri="{FF2B5EF4-FFF2-40B4-BE49-F238E27FC236}">
              <a16:creationId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5" name="Text Box 18">
          <a:extLst>
            <a:ext uri="{FF2B5EF4-FFF2-40B4-BE49-F238E27FC236}">
              <a16:creationId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6" name="Text Box 19">
          <a:extLst>
            <a:ext uri="{FF2B5EF4-FFF2-40B4-BE49-F238E27FC236}">
              <a16:creationId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57" name="Text Box 15">
          <a:extLst>
            <a:ext uri="{FF2B5EF4-FFF2-40B4-BE49-F238E27FC236}">
              <a16:creationId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58" name="Text Box 16">
          <a:extLst>
            <a:ext uri="{FF2B5EF4-FFF2-40B4-BE49-F238E27FC236}">
              <a16:creationId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59" name="Text Box 17">
          <a:extLst>
            <a:ext uri="{FF2B5EF4-FFF2-40B4-BE49-F238E27FC236}">
              <a16:creationId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60" name="Text Box 18">
          <a:extLst>
            <a:ext uri="{FF2B5EF4-FFF2-40B4-BE49-F238E27FC236}">
              <a16:creationId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61" name="Text Box 19">
          <a:extLst>
            <a:ext uri="{FF2B5EF4-FFF2-40B4-BE49-F238E27FC236}">
              <a16:creationId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2" name="Text Box 16">
          <a:extLst>
            <a:ext uri="{FF2B5EF4-FFF2-40B4-BE49-F238E27FC236}">
              <a16:creationId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3" name="Text Box 17">
          <a:extLst>
            <a:ext uri="{FF2B5EF4-FFF2-40B4-BE49-F238E27FC236}">
              <a16:creationId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4" name="Text Box 18">
          <a:extLst>
            <a:ext uri="{FF2B5EF4-FFF2-40B4-BE49-F238E27FC236}">
              <a16:creationId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5" name="Text Box 16">
          <a:extLst>
            <a:ext uri="{FF2B5EF4-FFF2-40B4-BE49-F238E27FC236}">
              <a16:creationId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6" name="Text Box 17">
          <a:extLst>
            <a:ext uri="{FF2B5EF4-FFF2-40B4-BE49-F238E27FC236}">
              <a16:creationId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7" name="Text Box 18">
          <a:extLst>
            <a:ext uri="{FF2B5EF4-FFF2-40B4-BE49-F238E27FC236}">
              <a16:creationId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8" name="Text Box 19">
          <a:extLst>
            <a:ext uri="{FF2B5EF4-FFF2-40B4-BE49-F238E27FC236}">
              <a16:creationId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9" name="Text Box 16">
          <a:extLst>
            <a:ext uri="{FF2B5EF4-FFF2-40B4-BE49-F238E27FC236}">
              <a16:creationId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0" name="Text Box 17">
          <a:extLst>
            <a:ext uri="{FF2B5EF4-FFF2-40B4-BE49-F238E27FC236}">
              <a16:creationId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1" name="Text Box 18">
          <a:extLst>
            <a:ext uri="{FF2B5EF4-FFF2-40B4-BE49-F238E27FC236}">
              <a16:creationId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2" name="Text Box 19">
          <a:extLst>
            <a:ext uri="{FF2B5EF4-FFF2-40B4-BE49-F238E27FC236}">
              <a16:creationId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3473" name="Text Box 15">
          <a:extLst>
            <a:ext uri="{FF2B5EF4-FFF2-40B4-BE49-F238E27FC236}">
              <a16:creationId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474" name="Text Box 15">
          <a:extLst>
            <a:ext uri="{FF2B5EF4-FFF2-40B4-BE49-F238E27FC236}">
              <a16:creationId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475" name="Text Box 15">
          <a:extLst>
            <a:ext uri="{FF2B5EF4-FFF2-40B4-BE49-F238E27FC236}">
              <a16:creationId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476" name="Text Box 15">
          <a:extLst>
            <a:ext uri="{FF2B5EF4-FFF2-40B4-BE49-F238E27FC236}">
              <a16:creationId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477" name="Text Box 15">
          <a:extLst>
            <a:ext uri="{FF2B5EF4-FFF2-40B4-BE49-F238E27FC236}">
              <a16:creationId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3478" name="Text Box 15">
          <a:extLst>
            <a:ext uri="{FF2B5EF4-FFF2-40B4-BE49-F238E27FC236}">
              <a16:creationId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79" name="Text Box 16">
          <a:extLst>
            <a:ext uri="{FF2B5EF4-FFF2-40B4-BE49-F238E27FC236}">
              <a16:creationId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0" name="Text Box 17">
          <a:extLst>
            <a:ext uri="{FF2B5EF4-FFF2-40B4-BE49-F238E27FC236}">
              <a16:creationId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1" name="Text Box 18">
          <a:extLst>
            <a:ext uri="{FF2B5EF4-FFF2-40B4-BE49-F238E27FC236}">
              <a16:creationId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2" name="Text Box 19">
          <a:extLst>
            <a:ext uri="{FF2B5EF4-FFF2-40B4-BE49-F238E27FC236}">
              <a16:creationId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3" name="Text Box 16">
          <a:extLst>
            <a:ext uri="{FF2B5EF4-FFF2-40B4-BE49-F238E27FC236}">
              <a16:creationId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4" name="Text Box 17">
          <a:extLst>
            <a:ext uri="{FF2B5EF4-FFF2-40B4-BE49-F238E27FC236}">
              <a16:creationId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5" name="Text Box 18">
          <a:extLst>
            <a:ext uri="{FF2B5EF4-FFF2-40B4-BE49-F238E27FC236}">
              <a16:creationId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6" name="Text Box 19">
          <a:extLst>
            <a:ext uri="{FF2B5EF4-FFF2-40B4-BE49-F238E27FC236}">
              <a16:creationId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7" name="Text Box 16">
          <a:extLst>
            <a:ext uri="{FF2B5EF4-FFF2-40B4-BE49-F238E27FC236}">
              <a16:creationId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8" name="Text Box 17">
          <a:extLst>
            <a:ext uri="{FF2B5EF4-FFF2-40B4-BE49-F238E27FC236}">
              <a16:creationId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9" name="Text Box 18">
          <a:extLst>
            <a:ext uri="{FF2B5EF4-FFF2-40B4-BE49-F238E27FC236}">
              <a16:creationId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90" name="Text Box 19">
          <a:extLst>
            <a:ext uri="{FF2B5EF4-FFF2-40B4-BE49-F238E27FC236}">
              <a16:creationId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91" name="Text Box 15">
          <a:extLst>
            <a:ext uri="{FF2B5EF4-FFF2-40B4-BE49-F238E27FC236}">
              <a16:creationId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2" name="Text Box 16">
          <a:extLst>
            <a:ext uri="{FF2B5EF4-FFF2-40B4-BE49-F238E27FC236}">
              <a16:creationId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3" name="Text Box 17">
          <a:extLst>
            <a:ext uri="{FF2B5EF4-FFF2-40B4-BE49-F238E27FC236}">
              <a16:creationId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4" name="Text Box 18">
          <a:extLst>
            <a:ext uri="{FF2B5EF4-FFF2-40B4-BE49-F238E27FC236}">
              <a16:creationId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5" name="Text Box 19">
          <a:extLst>
            <a:ext uri="{FF2B5EF4-FFF2-40B4-BE49-F238E27FC236}">
              <a16:creationId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3496" name="Text Box 15">
          <a:extLst>
            <a:ext uri="{FF2B5EF4-FFF2-40B4-BE49-F238E27FC236}">
              <a16:creationId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7" name="Text Box 16">
          <a:extLst>
            <a:ext uri="{FF2B5EF4-FFF2-40B4-BE49-F238E27FC236}">
              <a16:creationId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8" name="Text Box 17">
          <a:extLst>
            <a:ext uri="{FF2B5EF4-FFF2-40B4-BE49-F238E27FC236}">
              <a16:creationId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9" name="Text Box 18">
          <a:extLst>
            <a:ext uri="{FF2B5EF4-FFF2-40B4-BE49-F238E27FC236}">
              <a16:creationId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0" name="Text Box 16">
          <a:extLst>
            <a:ext uri="{FF2B5EF4-FFF2-40B4-BE49-F238E27FC236}">
              <a16:creationId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1" name="Text Box 17">
          <a:extLst>
            <a:ext uri="{FF2B5EF4-FFF2-40B4-BE49-F238E27FC236}">
              <a16:creationId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2" name="Text Box 18">
          <a:extLst>
            <a:ext uri="{FF2B5EF4-FFF2-40B4-BE49-F238E27FC236}">
              <a16:creationId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3" name="Text Box 19">
          <a:extLst>
            <a:ext uri="{FF2B5EF4-FFF2-40B4-BE49-F238E27FC236}">
              <a16:creationId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4" name="Text Box 16">
          <a:extLst>
            <a:ext uri="{FF2B5EF4-FFF2-40B4-BE49-F238E27FC236}">
              <a16:creationId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5" name="Text Box 17">
          <a:extLst>
            <a:ext uri="{FF2B5EF4-FFF2-40B4-BE49-F238E27FC236}">
              <a16:creationId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6" name="Text Box 18">
          <a:extLst>
            <a:ext uri="{FF2B5EF4-FFF2-40B4-BE49-F238E27FC236}">
              <a16:creationId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07" name="Text Box 15">
          <a:extLst>
            <a:ext uri="{FF2B5EF4-FFF2-40B4-BE49-F238E27FC236}">
              <a16:creationId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08" name="Text Box 16">
          <a:extLst>
            <a:ext uri="{FF2B5EF4-FFF2-40B4-BE49-F238E27FC236}">
              <a16:creationId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09" name="Text Box 17">
          <a:extLst>
            <a:ext uri="{FF2B5EF4-FFF2-40B4-BE49-F238E27FC236}">
              <a16:creationId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10" name="Text Box 18">
          <a:extLst>
            <a:ext uri="{FF2B5EF4-FFF2-40B4-BE49-F238E27FC236}">
              <a16:creationId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11" name="Text Box 19">
          <a:extLst>
            <a:ext uri="{FF2B5EF4-FFF2-40B4-BE49-F238E27FC236}">
              <a16:creationId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2" name="Text Box 16">
          <a:extLst>
            <a:ext uri="{FF2B5EF4-FFF2-40B4-BE49-F238E27FC236}">
              <a16:creationId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3" name="Text Box 17">
          <a:extLst>
            <a:ext uri="{FF2B5EF4-FFF2-40B4-BE49-F238E27FC236}">
              <a16:creationId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4" name="Text Box 18">
          <a:extLst>
            <a:ext uri="{FF2B5EF4-FFF2-40B4-BE49-F238E27FC236}">
              <a16:creationId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5" name="Text Box 19">
          <a:extLst>
            <a:ext uri="{FF2B5EF4-FFF2-40B4-BE49-F238E27FC236}">
              <a16:creationId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6" name="Text Box 16">
          <a:extLst>
            <a:ext uri="{FF2B5EF4-FFF2-40B4-BE49-F238E27FC236}">
              <a16:creationId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7" name="Text Box 17">
          <a:extLst>
            <a:ext uri="{FF2B5EF4-FFF2-40B4-BE49-F238E27FC236}">
              <a16:creationId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8" name="Text Box 18">
          <a:extLst>
            <a:ext uri="{FF2B5EF4-FFF2-40B4-BE49-F238E27FC236}">
              <a16:creationId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9" name="Text Box 19">
          <a:extLst>
            <a:ext uri="{FF2B5EF4-FFF2-40B4-BE49-F238E27FC236}">
              <a16:creationId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520" name="Text Box 15">
          <a:extLst>
            <a:ext uri="{FF2B5EF4-FFF2-40B4-BE49-F238E27FC236}">
              <a16:creationId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1" name="Text Box 16">
          <a:extLst>
            <a:ext uri="{FF2B5EF4-FFF2-40B4-BE49-F238E27FC236}">
              <a16:creationId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2" name="Text Box 17">
          <a:extLst>
            <a:ext uri="{FF2B5EF4-FFF2-40B4-BE49-F238E27FC236}">
              <a16:creationId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3" name="Text Box 18">
          <a:extLst>
            <a:ext uri="{FF2B5EF4-FFF2-40B4-BE49-F238E27FC236}">
              <a16:creationId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4" name="Text Box 19">
          <a:extLst>
            <a:ext uri="{FF2B5EF4-FFF2-40B4-BE49-F238E27FC236}">
              <a16:creationId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25" name="Text Box 16">
          <a:extLst>
            <a:ext uri="{FF2B5EF4-FFF2-40B4-BE49-F238E27FC236}">
              <a16:creationId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26" name="Text Box 17">
          <a:extLst>
            <a:ext uri="{FF2B5EF4-FFF2-40B4-BE49-F238E27FC236}">
              <a16:creationId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3527" name="Text Box 18">
          <a:extLst>
            <a:ext uri="{FF2B5EF4-FFF2-40B4-BE49-F238E27FC236}">
              <a16:creationId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28" name="Text Box 16">
          <a:extLst>
            <a:ext uri="{FF2B5EF4-FFF2-40B4-BE49-F238E27FC236}">
              <a16:creationId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29" name="Text Box 17">
          <a:extLst>
            <a:ext uri="{FF2B5EF4-FFF2-40B4-BE49-F238E27FC236}">
              <a16:creationId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0" name="Text Box 18">
          <a:extLst>
            <a:ext uri="{FF2B5EF4-FFF2-40B4-BE49-F238E27FC236}">
              <a16:creationId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1" name="Text Box 19">
          <a:extLst>
            <a:ext uri="{FF2B5EF4-FFF2-40B4-BE49-F238E27FC236}">
              <a16:creationId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2" name="Text Box 16">
          <a:extLst>
            <a:ext uri="{FF2B5EF4-FFF2-40B4-BE49-F238E27FC236}">
              <a16:creationId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33" name="Text Box 15">
          <a:extLst>
            <a:ext uri="{FF2B5EF4-FFF2-40B4-BE49-F238E27FC236}">
              <a16:creationId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3534" name="Text Box 15">
          <a:extLst>
            <a:ext uri="{FF2B5EF4-FFF2-40B4-BE49-F238E27FC236}">
              <a16:creationId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535" name="Text Box 15">
          <a:extLst>
            <a:ext uri="{FF2B5EF4-FFF2-40B4-BE49-F238E27FC236}">
              <a16:creationId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536" name="Text Box 15">
          <a:extLst>
            <a:ext uri="{FF2B5EF4-FFF2-40B4-BE49-F238E27FC236}">
              <a16:creationId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537" name="Text Box 15">
          <a:extLst>
            <a:ext uri="{FF2B5EF4-FFF2-40B4-BE49-F238E27FC236}">
              <a16:creationId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538" name="Text Box 15">
          <a:extLst>
            <a:ext uri="{FF2B5EF4-FFF2-40B4-BE49-F238E27FC236}">
              <a16:creationId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39" name="Text Box 15">
          <a:extLst>
            <a:ext uri="{FF2B5EF4-FFF2-40B4-BE49-F238E27FC236}">
              <a16:creationId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0" name="Text Box 16">
          <a:extLst>
            <a:ext uri="{FF2B5EF4-FFF2-40B4-BE49-F238E27FC236}">
              <a16:creationId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1" name="Text Box 17">
          <a:extLst>
            <a:ext uri="{FF2B5EF4-FFF2-40B4-BE49-F238E27FC236}">
              <a16:creationId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2" name="Text Box 18">
          <a:extLst>
            <a:ext uri="{FF2B5EF4-FFF2-40B4-BE49-F238E27FC236}">
              <a16:creationId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3" name="Text Box 19">
          <a:extLst>
            <a:ext uri="{FF2B5EF4-FFF2-40B4-BE49-F238E27FC236}">
              <a16:creationId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4" name="Text Box 16">
          <a:extLst>
            <a:ext uri="{FF2B5EF4-FFF2-40B4-BE49-F238E27FC236}">
              <a16:creationId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5" name="Text Box 17">
          <a:extLst>
            <a:ext uri="{FF2B5EF4-FFF2-40B4-BE49-F238E27FC236}">
              <a16:creationId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6" name="Text Box 18">
          <a:extLst>
            <a:ext uri="{FF2B5EF4-FFF2-40B4-BE49-F238E27FC236}">
              <a16:creationId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7" name="Text Box 19">
          <a:extLst>
            <a:ext uri="{FF2B5EF4-FFF2-40B4-BE49-F238E27FC236}">
              <a16:creationId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48" name="Text Box 16">
          <a:extLst>
            <a:ext uri="{FF2B5EF4-FFF2-40B4-BE49-F238E27FC236}">
              <a16:creationId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49" name="Text Box 17">
          <a:extLst>
            <a:ext uri="{FF2B5EF4-FFF2-40B4-BE49-F238E27FC236}">
              <a16:creationId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50" name="Text Box 18">
          <a:extLst>
            <a:ext uri="{FF2B5EF4-FFF2-40B4-BE49-F238E27FC236}">
              <a16:creationId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51" name="Text Box 19">
          <a:extLst>
            <a:ext uri="{FF2B5EF4-FFF2-40B4-BE49-F238E27FC236}">
              <a16:creationId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52" name="Text Box 15">
          <a:extLst>
            <a:ext uri="{FF2B5EF4-FFF2-40B4-BE49-F238E27FC236}">
              <a16:creationId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3" name="Text Box 16">
          <a:extLst>
            <a:ext uri="{FF2B5EF4-FFF2-40B4-BE49-F238E27FC236}">
              <a16:creationId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4" name="Text Box 17">
          <a:extLst>
            <a:ext uri="{FF2B5EF4-FFF2-40B4-BE49-F238E27FC236}">
              <a16:creationId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5" name="Text Box 18">
          <a:extLst>
            <a:ext uri="{FF2B5EF4-FFF2-40B4-BE49-F238E27FC236}">
              <a16:creationId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6" name="Text Box 19">
          <a:extLst>
            <a:ext uri="{FF2B5EF4-FFF2-40B4-BE49-F238E27FC236}">
              <a16:creationId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7" name="Text Box 16">
          <a:extLst>
            <a:ext uri="{FF2B5EF4-FFF2-40B4-BE49-F238E27FC236}">
              <a16:creationId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8" name="Text Box 17">
          <a:extLst>
            <a:ext uri="{FF2B5EF4-FFF2-40B4-BE49-F238E27FC236}">
              <a16:creationId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9" name="Text Box 18">
          <a:extLst>
            <a:ext uri="{FF2B5EF4-FFF2-40B4-BE49-F238E27FC236}">
              <a16:creationId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0" name="Text Box 16">
          <a:extLst>
            <a:ext uri="{FF2B5EF4-FFF2-40B4-BE49-F238E27FC236}">
              <a16:creationId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1" name="Text Box 17">
          <a:extLst>
            <a:ext uri="{FF2B5EF4-FFF2-40B4-BE49-F238E27FC236}">
              <a16:creationId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2" name="Text Box 18">
          <a:extLst>
            <a:ext uri="{FF2B5EF4-FFF2-40B4-BE49-F238E27FC236}">
              <a16:creationId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3" name="Text Box 19">
          <a:extLst>
            <a:ext uri="{FF2B5EF4-FFF2-40B4-BE49-F238E27FC236}">
              <a16:creationId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4" name="Text Box 16">
          <a:extLst>
            <a:ext uri="{FF2B5EF4-FFF2-40B4-BE49-F238E27FC236}">
              <a16:creationId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5" name="Text Box 17">
          <a:extLst>
            <a:ext uri="{FF2B5EF4-FFF2-40B4-BE49-F238E27FC236}">
              <a16:creationId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6" name="Text Box 18">
          <a:extLst>
            <a:ext uri="{FF2B5EF4-FFF2-40B4-BE49-F238E27FC236}">
              <a16:creationId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7" name="Text Box 19">
          <a:extLst>
            <a:ext uri="{FF2B5EF4-FFF2-40B4-BE49-F238E27FC236}">
              <a16:creationId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3568" name="Text Box 15">
          <a:extLst>
            <a:ext uri="{FF2B5EF4-FFF2-40B4-BE49-F238E27FC236}">
              <a16:creationId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569" name="Text Box 15">
          <a:extLst>
            <a:ext uri="{FF2B5EF4-FFF2-40B4-BE49-F238E27FC236}">
              <a16:creationId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570" name="Text Box 15">
          <a:extLst>
            <a:ext uri="{FF2B5EF4-FFF2-40B4-BE49-F238E27FC236}">
              <a16:creationId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571" name="Text Box 15">
          <a:extLst>
            <a:ext uri="{FF2B5EF4-FFF2-40B4-BE49-F238E27FC236}">
              <a16:creationId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572" name="Text Box 15">
          <a:extLst>
            <a:ext uri="{FF2B5EF4-FFF2-40B4-BE49-F238E27FC236}">
              <a16:creationId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573" name="Text Box 15">
          <a:extLst>
            <a:ext uri="{FF2B5EF4-FFF2-40B4-BE49-F238E27FC236}">
              <a16:creationId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4" name="Text Box 16">
          <a:extLst>
            <a:ext uri="{FF2B5EF4-FFF2-40B4-BE49-F238E27FC236}">
              <a16:creationId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5" name="Text Box 17">
          <a:extLst>
            <a:ext uri="{FF2B5EF4-FFF2-40B4-BE49-F238E27FC236}">
              <a16:creationId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6" name="Text Box 18">
          <a:extLst>
            <a:ext uri="{FF2B5EF4-FFF2-40B4-BE49-F238E27FC236}">
              <a16:creationId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7" name="Text Box 19">
          <a:extLst>
            <a:ext uri="{FF2B5EF4-FFF2-40B4-BE49-F238E27FC236}">
              <a16:creationId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78" name="Text Box 16">
          <a:extLst>
            <a:ext uri="{FF2B5EF4-FFF2-40B4-BE49-F238E27FC236}">
              <a16:creationId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79" name="Text Box 17">
          <a:extLst>
            <a:ext uri="{FF2B5EF4-FFF2-40B4-BE49-F238E27FC236}">
              <a16:creationId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80" name="Text Box 18">
          <a:extLst>
            <a:ext uri="{FF2B5EF4-FFF2-40B4-BE49-F238E27FC236}">
              <a16:creationId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81" name="Text Box 19">
          <a:extLst>
            <a:ext uri="{FF2B5EF4-FFF2-40B4-BE49-F238E27FC236}">
              <a16:creationId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2" name="Text Box 16">
          <a:extLst>
            <a:ext uri="{FF2B5EF4-FFF2-40B4-BE49-F238E27FC236}">
              <a16:creationId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3" name="Text Box 17">
          <a:extLst>
            <a:ext uri="{FF2B5EF4-FFF2-40B4-BE49-F238E27FC236}">
              <a16:creationId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4" name="Text Box 18">
          <a:extLst>
            <a:ext uri="{FF2B5EF4-FFF2-40B4-BE49-F238E27FC236}">
              <a16:creationId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5" name="Text Box 19">
          <a:extLst>
            <a:ext uri="{FF2B5EF4-FFF2-40B4-BE49-F238E27FC236}">
              <a16:creationId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86" name="Text Box 15">
          <a:extLst>
            <a:ext uri="{FF2B5EF4-FFF2-40B4-BE49-F238E27FC236}">
              <a16:creationId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7" name="Text Box 16">
          <a:extLst>
            <a:ext uri="{FF2B5EF4-FFF2-40B4-BE49-F238E27FC236}">
              <a16:creationId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8" name="Text Box 17">
          <a:extLst>
            <a:ext uri="{FF2B5EF4-FFF2-40B4-BE49-F238E27FC236}">
              <a16:creationId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9" name="Text Box 18">
          <a:extLst>
            <a:ext uri="{FF2B5EF4-FFF2-40B4-BE49-F238E27FC236}">
              <a16:creationId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90" name="Text Box 19">
          <a:extLst>
            <a:ext uri="{FF2B5EF4-FFF2-40B4-BE49-F238E27FC236}">
              <a16:creationId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591" name="Text Box 15">
          <a:extLst>
            <a:ext uri="{FF2B5EF4-FFF2-40B4-BE49-F238E27FC236}">
              <a16:creationId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2" name="Text Box 16">
          <a:extLst>
            <a:ext uri="{FF2B5EF4-FFF2-40B4-BE49-F238E27FC236}">
              <a16:creationId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3" name="Text Box 17">
          <a:extLst>
            <a:ext uri="{FF2B5EF4-FFF2-40B4-BE49-F238E27FC236}">
              <a16:creationId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4" name="Text Box 18">
          <a:extLst>
            <a:ext uri="{FF2B5EF4-FFF2-40B4-BE49-F238E27FC236}">
              <a16:creationId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5" name="Text Box 16">
          <a:extLst>
            <a:ext uri="{FF2B5EF4-FFF2-40B4-BE49-F238E27FC236}">
              <a16:creationId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6" name="Text Box 17">
          <a:extLst>
            <a:ext uri="{FF2B5EF4-FFF2-40B4-BE49-F238E27FC236}">
              <a16:creationId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7" name="Text Box 18">
          <a:extLst>
            <a:ext uri="{FF2B5EF4-FFF2-40B4-BE49-F238E27FC236}">
              <a16:creationId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8" name="Text Box 19">
          <a:extLst>
            <a:ext uri="{FF2B5EF4-FFF2-40B4-BE49-F238E27FC236}">
              <a16:creationId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9" name="Text Box 16">
          <a:extLst>
            <a:ext uri="{FF2B5EF4-FFF2-40B4-BE49-F238E27FC236}">
              <a16:creationId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00" name="Text Box 17">
          <a:extLst>
            <a:ext uri="{FF2B5EF4-FFF2-40B4-BE49-F238E27FC236}">
              <a16:creationId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01" name="Text Box 18">
          <a:extLst>
            <a:ext uri="{FF2B5EF4-FFF2-40B4-BE49-F238E27FC236}">
              <a16:creationId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02" name="Text Box 15">
          <a:extLst>
            <a:ext uri="{FF2B5EF4-FFF2-40B4-BE49-F238E27FC236}">
              <a16:creationId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3" name="Text Box 16">
          <a:extLst>
            <a:ext uri="{FF2B5EF4-FFF2-40B4-BE49-F238E27FC236}">
              <a16:creationId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4" name="Text Box 17">
          <a:extLst>
            <a:ext uri="{FF2B5EF4-FFF2-40B4-BE49-F238E27FC236}">
              <a16:creationId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5" name="Text Box 18">
          <a:extLst>
            <a:ext uri="{FF2B5EF4-FFF2-40B4-BE49-F238E27FC236}">
              <a16:creationId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6" name="Text Box 19">
          <a:extLst>
            <a:ext uri="{FF2B5EF4-FFF2-40B4-BE49-F238E27FC236}">
              <a16:creationId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7" name="Text Box 16">
          <a:extLst>
            <a:ext uri="{FF2B5EF4-FFF2-40B4-BE49-F238E27FC236}">
              <a16:creationId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8" name="Text Box 17">
          <a:extLst>
            <a:ext uri="{FF2B5EF4-FFF2-40B4-BE49-F238E27FC236}">
              <a16:creationId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9" name="Text Box 18">
          <a:extLst>
            <a:ext uri="{FF2B5EF4-FFF2-40B4-BE49-F238E27FC236}">
              <a16:creationId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10" name="Text Box 19">
          <a:extLst>
            <a:ext uri="{FF2B5EF4-FFF2-40B4-BE49-F238E27FC236}">
              <a16:creationId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1" name="Text Box 16">
          <a:extLst>
            <a:ext uri="{FF2B5EF4-FFF2-40B4-BE49-F238E27FC236}">
              <a16:creationId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2" name="Text Box 17">
          <a:extLst>
            <a:ext uri="{FF2B5EF4-FFF2-40B4-BE49-F238E27FC236}">
              <a16:creationId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3" name="Text Box 18">
          <a:extLst>
            <a:ext uri="{FF2B5EF4-FFF2-40B4-BE49-F238E27FC236}">
              <a16:creationId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4" name="Text Box 19">
          <a:extLst>
            <a:ext uri="{FF2B5EF4-FFF2-40B4-BE49-F238E27FC236}">
              <a16:creationId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615" name="Text Box 15">
          <a:extLst>
            <a:ext uri="{FF2B5EF4-FFF2-40B4-BE49-F238E27FC236}">
              <a16:creationId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6" name="Text Box 16">
          <a:extLst>
            <a:ext uri="{FF2B5EF4-FFF2-40B4-BE49-F238E27FC236}">
              <a16:creationId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7" name="Text Box 17">
          <a:extLst>
            <a:ext uri="{FF2B5EF4-FFF2-40B4-BE49-F238E27FC236}">
              <a16:creationId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8" name="Text Box 18">
          <a:extLst>
            <a:ext uri="{FF2B5EF4-FFF2-40B4-BE49-F238E27FC236}">
              <a16:creationId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9" name="Text Box 19">
          <a:extLst>
            <a:ext uri="{FF2B5EF4-FFF2-40B4-BE49-F238E27FC236}">
              <a16:creationId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20" name="Text Box 16">
          <a:extLst>
            <a:ext uri="{FF2B5EF4-FFF2-40B4-BE49-F238E27FC236}">
              <a16:creationId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21" name="Text Box 17">
          <a:extLst>
            <a:ext uri="{FF2B5EF4-FFF2-40B4-BE49-F238E27FC236}">
              <a16:creationId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622" name="Text Box 18">
          <a:extLst>
            <a:ext uri="{FF2B5EF4-FFF2-40B4-BE49-F238E27FC236}">
              <a16:creationId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3" name="Text Box 16">
          <a:extLst>
            <a:ext uri="{FF2B5EF4-FFF2-40B4-BE49-F238E27FC236}">
              <a16:creationId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4" name="Text Box 17">
          <a:extLst>
            <a:ext uri="{FF2B5EF4-FFF2-40B4-BE49-F238E27FC236}">
              <a16:creationId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5" name="Text Box 18">
          <a:extLst>
            <a:ext uri="{FF2B5EF4-FFF2-40B4-BE49-F238E27FC236}">
              <a16:creationId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6" name="Text Box 19">
          <a:extLst>
            <a:ext uri="{FF2B5EF4-FFF2-40B4-BE49-F238E27FC236}">
              <a16:creationId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7" name="Text Box 16">
          <a:extLst>
            <a:ext uri="{FF2B5EF4-FFF2-40B4-BE49-F238E27FC236}">
              <a16:creationId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28" name="Text Box 15">
          <a:extLst>
            <a:ext uri="{FF2B5EF4-FFF2-40B4-BE49-F238E27FC236}">
              <a16:creationId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629" name="Text Box 15">
          <a:extLst>
            <a:ext uri="{FF2B5EF4-FFF2-40B4-BE49-F238E27FC236}">
              <a16:creationId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630" name="Text Box 15">
          <a:extLst>
            <a:ext uri="{FF2B5EF4-FFF2-40B4-BE49-F238E27FC236}">
              <a16:creationId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631" name="Text Box 15">
          <a:extLst>
            <a:ext uri="{FF2B5EF4-FFF2-40B4-BE49-F238E27FC236}">
              <a16:creationId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632" name="Text Box 15">
          <a:extLst>
            <a:ext uri="{FF2B5EF4-FFF2-40B4-BE49-F238E27FC236}">
              <a16:creationId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633" name="Text Box 15">
          <a:extLst>
            <a:ext uri="{FF2B5EF4-FFF2-40B4-BE49-F238E27FC236}">
              <a16:creationId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34" name="Text Box 15">
          <a:extLst>
            <a:ext uri="{FF2B5EF4-FFF2-40B4-BE49-F238E27FC236}">
              <a16:creationId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5" name="Text Box 16">
          <a:extLst>
            <a:ext uri="{FF2B5EF4-FFF2-40B4-BE49-F238E27FC236}">
              <a16:creationId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6" name="Text Box 17">
          <a:extLst>
            <a:ext uri="{FF2B5EF4-FFF2-40B4-BE49-F238E27FC236}">
              <a16:creationId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7" name="Text Box 18">
          <a:extLst>
            <a:ext uri="{FF2B5EF4-FFF2-40B4-BE49-F238E27FC236}">
              <a16:creationId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8" name="Text Box 19">
          <a:extLst>
            <a:ext uri="{FF2B5EF4-FFF2-40B4-BE49-F238E27FC236}">
              <a16:creationId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39" name="Text Box 16">
          <a:extLst>
            <a:ext uri="{FF2B5EF4-FFF2-40B4-BE49-F238E27FC236}">
              <a16:creationId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0" name="Text Box 17">
          <a:extLst>
            <a:ext uri="{FF2B5EF4-FFF2-40B4-BE49-F238E27FC236}">
              <a16:creationId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1" name="Text Box 18">
          <a:extLst>
            <a:ext uri="{FF2B5EF4-FFF2-40B4-BE49-F238E27FC236}">
              <a16:creationId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2" name="Text Box 19">
          <a:extLst>
            <a:ext uri="{FF2B5EF4-FFF2-40B4-BE49-F238E27FC236}">
              <a16:creationId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3" name="Text Box 16">
          <a:extLst>
            <a:ext uri="{FF2B5EF4-FFF2-40B4-BE49-F238E27FC236}">
              <a16:creationId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4" name="Text Box 17">
          <a:extLst>
            <a:ext uri="{FF2B5EF4-FFF2-40B4-BE49-F238E27FC236}">
              <a16:creationId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5" name="Text Box 18">
          <a:extLst>
            <a:ext uri="{FF2B5EF4-FFF2-40B4-BE49-F238E27FC236}">
              <a16:creationId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6" name="Text Box 19">
          <a:extLst>
            <a:ext uri="{FF2B5EF4-FFF2-40B4-BE49-F238E27FC236}">
              <a16:creationId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47" name="Text Box 15">
          <a:extLst>
            <a:ext uri="{FF2B5EF4-FFF2-40B4-BE49-F238E27FC236}">
              <a16:creationId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48" name="Text Box 16">
          <a:extLst>
            <a:ext uri="{FF2B5EF4-FFF2-40B4-BE49-F238E27FC236}">
              <a16:creationId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49" name="Text Box 17">
          <a:extLst>
            <a:ext uri="{FF2B5EF4-FFF2-40B4-BE49-F238E27FC236}">
              <a16:creationId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50" name="Text Box 18">
          <a:extLst>
            <a:ext uri="{FF2B5EF4-FFF2-40B4-BE49-F238E27FC236}">
              <a16:creationId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51" name="Text Box 19">
          <a:extLst>
            <a:ext uri="{FF2B5EF4-FFF2-40B4-BE49-F238E27FC236}">
              <a16:creationId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2" name="Text Box 16">
          <a:extLst>
            <a:ext uri="{FF2B5EF4-FFF2-40B4-BE49-F238E27FC236}">
              <a16:creationId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3" name="Text Box 17">
          <a:extLst>
            <a:ext uri="{FF2B5EF4-FFF2-40B4-BE49-F238E27FC236}">
              <a16:creationId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4" name="Text Box 18">
          <a:extLst>
            <a:ext uri="{FF2B5EF4-FFF2-40B4-BE49-F238E27FC236}">
              <a16:creationId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5" name="Text Box 16">
          <a:extLst>
            <a:ext uri="{FF2B5EF4-FFF2-40B4-BE49-F238E27FC236}">
              <a16:creationId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6" name="Text Box 17">
          <a:extLst>
            <a:ext uri="{FF2B5EF4-FFF2-40B4-BE49-F238E27FC236}">
              <a16:creationId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7" name="Text Box 18">
          <a:extLst>
            <a:ext uri="{FF2B5EF4-FFF2-40B4-BE49-F238E27FC236}">
              <a16:creationId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8" name="Text Box 19">
          <a:extLst>
            <a:ext uri="{FF2B5EF4-FFF2-40B4-BE49-F238E27FC236}">
              <a16:creationId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9" name="Text Box 16">
          <a:extLst>
            <a:ext uri="{FF2B5EF4-FFF2-40B4-BE49-F238E27FC236}">
              <a16:creationId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0" name="Text Box 17">
          <a:extLst>
            <a:ext uri="{FF2B5EF4-FFF2-40B4-BE49-F238E27FC236}">
              <a16:creationId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1" name="Text Box 18">
          <a:extLst>
            <a:ext uri="{FF2B5EF4-FFF2-40B4-BE49-F238E27FC236}">
              <a16:creationId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2" name="Text Box 19">
          <a:extLst>
            <a:ext uri="{FF2B5EF4-FFF2-40B4-BE49-F238E27FC236}">
              <a16:creationId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663" name="Text Box 15">
          <a:extLst>
            <a:ext uri="{FF2B5EF4-FFF2-40B4-BE49-F238E27FC236}">
              <a16:creationId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664" name="Text Box 15">
          <a:extLst>
            <a:ext uri="{FF2B5EF4-FFF2-40B4-BE49-F238E27FC236}">
              <a16:creationId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665" name="Text Box 15">
          <a:extLst>
            <a:ext uri="{FF2B5EF4-FFF2-40B4-BE49-F238E27FC236}">
              <a16:creationId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666" name="Text Box 15">
          <a:extLst>
            <a:ext uri="{FF2B5EF4-FFF2-40B4-BE49-F238E27FC236}">
              <a16:creationId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667" name="Text Box 15">
          <a:extLst>
            <a:ext uri="{FF2B5EF4-FFF2-40B4-BE49-F238E27FC236}">
              <a16:creationId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668" name="Text Box 15">
          <a:extLst>
            <a:ext uri="{FF2B5EF4-FFF2-40B4-BE49-F238E27FC236}">
              <a16:creationId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69" name="Text Box 16">
          <a:extLst>
            <a:ext uri="{FF2B5EF4-FFF2-40B4-BE49-F238E27FC236}">
              <a16:creationId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0" name="Text Box 17">
          <a:extLst>
            <a:ext uri="{FF2B5EF4-FFF2-40B4-BE49-F238E27FC236}">
              <a16:creationId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1" name="Text Box 18">
          <a:extLst>
            <a:ext uri="{FF2B5EF4-FFF2-40B4-BE49-F238E27FC236}">
              <a16:creationId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2" name="Text Box 19">
          <a:extLst>
            <a:ext uri="{FF2B5EF4-FFF2-40B4-BE49-F238E27FC236}">
              <a16:creationId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3" name="Text Box 16">
          <a:extLst>
            <a:ext uri="{FF2B5EF4-FFF2-40B4-BE49-F238E27FC236}">
              <a16:creationId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4" name="Text Box 17">
          <a:extLst>
            <a:ext uri="{FF2B5EF4-FFF2-40B4-BE49-F238E27FC236}">
              <a16:creationId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5" name="Text Box 18">
          <a:extLst>
            <a:ext uri="{FF2B5EF4-FFF2-40B4-BE49-F238E27FC236}">
              <a16:creationId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6" name="Text Box 19">
          <a:extLst>
            <a:ext uri="{FF2B5EF4-FFF2-40B4-BE49-F238E27FC236}">
              <a16:creationId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7" name="Text Box 16">
          <a:extLst>
            <a:ext uri="{FF2B5EF4-FFF2-40B4-BE49-F238E27FC236}">
              <a16:creationId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8" name="Text Box 17">
          <a:extLst>
            <a:ext uri="{FF2B5EF4-FFF2-40B4-BE49-F238E27FC236}">
              <a16:creationId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9" name="Text Box 18">
          <a:extLst>
            <a:ext uri="{FF2B5EF4-FFF2-40B4-BE49-F238E27FC236}">
              <a16:creationId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80" name="Text Box 19">
          <a:extLst>
            <a:ext uri="{FF2B5EF4-FFF2-40B4-BE49-F238E27FC236}">
              <a16:creationId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81" name="Text Box 15">
          <a:extLst>
            <a:ext uri="{FF2B5EF4-FFF2-40B4-BE49-F238E27FC236}">
              <a16:creationId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2" name="Text Box 16">
          <a:extLst>
            <a:ext uri="{FF2B5EF4-FFF2-40B4-BE49-F238E27FC236}">
              <a16:creationId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3" name="Text Box 17">
          <a:extLst>
            <a:ext uri="{FF2B5EF4-FFF2-40B4-BE49-F238E27FC236}">
              <a16:creationId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4" name="Text Box 18">
          <a:extLst>
            <a:ext uri="{FF2B5EF4-FFF2-40B4-BE49-F238E27FC236}">
              <a16:creationId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5" name="Text Box 19">
          <a:extLst>
            <a:ext uri="{FF2B5EF4-FFF2-40B4-BE49-F238E27FC236}">
              <a16:creationId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686" name="Text Box 15">
          <a:extLst>
            <a:ext uri="{FF2B5EF4-FFF2-40B4-BE49-F238E27FC236}">
              <a16:creationId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7" name="Text Box 16">
          <a:extLst>
            <a:ext uri="{FF2B5EF4-FFF2-40B4-BE49-F238E27FC236}">
              <a16:creationId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8" name="Text Box 17">
          <a:extLst>
            <a:ext uri="{FF2B5EF4-FFF2-40B4-BE49-F238E27FC236}">
              <a16:creationId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9" name="Text Box 18">
          <a:extLst>
            <a:ext uri="{FF2B5EF4-FFF2-40B4-BE49-F238E27FC236}">
              <a16:creationId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0" name="Text Box 16">
          <a:extLst>
            <a:ext uri="{FF2B5EF4-FFF2-40B4-BE49-F238E27FC236}">
              <a16:creationId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1" name="Text Box 17">
          <a:extLst>
            <a:ext uri="{FF2B5EF4-FFF2-40B4-BE49-F238E27FC236}">
              <a16:creationId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2" name="Text Box 18">
          <a:extLst>
            <a:ext uri="{FF2B5EF4-FFF2-40B4-BE49-F238E27FC236}">
              <a16:creationId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3" name="Text Box 19">
          <a:extLst>
            <a:ext uri="{FF2B5EF4-FFF2-40B4-BE49-F238E27FC236}">
              <a16:creationId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4" name="Text Box 16">
          <a:extLst>
            <a:ext uri="{FF2B5EF4-FFF2-40B4-BE49-F238E27FC236}">
              <a16:creationId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5" name="Text Box 17">
          <a:extLst>
            <a:ext uri="{FF2B5EF4-FFF2-40B4-BE49-F238E27FC236}">
              <a16:creationId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6" name="Text Box 18">
          <a:extLst>
            <a:ext uri="{FF2B5EF4-FFF2-40B4-BE49-F238E27FC236}">
              <a16:creationId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97" name="Text Box 15">
          <a:extLst>
            <a:ext uri="{FF2B5EF4-FFF2-40B4-BE49-F238E27FC236}">
              <a16:creationId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98" name="Text Box 16">
          <a:extLst>
            <a:ext uri="{FF2B5EF4-FFF2-40B4-BE49-F238E27FC236}">
              <a16:creationId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99" name="Text Box 17">
          <a:extLst>
            <a:ext uri="{FF2B5EF4-FFF2-40B4-BE49-F238E27FC236}">
              <a16:creationId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00" name="Text Box 18">
          <a:extLst>
            <a:ext uri="{FF2B5EF4-FFF2-40B4-BE49-F238E27FC236}">
              <a16:creationId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01" name="Text Box 19">
          <a:extLst>
            <a:ext uri="{FF2B5EF4-FFF2-40B4-BE49-F238E27FC236}">
              <a16:creationId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2" name="Text Box 16">
          <a:extLst>
            <a:ext uri="{FF2B5EF4-FFF2-40B4-BE49-F238E27FC236}">
              <a16:creationId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3" name="Text Box 17">
          <a:extLst>
            <a:ext uri="{FF2B5EF4-FFF2-40B4-BE49-F238E27FC236}">
              <a16:creationId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4" name="Text Box 18">
          <a:extLst>
            <a:ext uri="{FF2B5EF4-FFF2-40B4-BE49-F238E27FC236}">
              <a16:creationId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5" name="Text Box 19">
          <a:extLst>
            <a:ext uri="{FF2B5EF4-FFF2-40B4-BE49-F238E27FC236}">
              <a16:creationId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6" name="Text Box 16">
          <a:extLst>
            <a:ext uri="{FF2B5EF4-FFF2-40B4-BE49-F238E27FC236}">
              <a16:creationId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7" name="Text Box 17">
          <a:extLst>
            <a:ext uri="{FF2B5EF4-FFF2-40B4-BE49-F238E27FC236}">
              <a16:creationId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8" name="Text Box 18">
          <a:extLst>
            <a:ext uri="{FF2B5EF4-FFF2-40B4-BE49-F238E27FC236}">
              <a16:creationId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9" name="Text Box 19">
          <a:extLst>
            <a:ext uri="{FF2B5EF4-FFF2-40B4-BE49-F238E27FC236}">
              <a16:creationId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710" name="Text Box 15">
          <a:extLst>
            <a:ext uri="{FF2B5EF4-FFF2-40B4-BE49-F238E27FC236}">
              <a16:creationId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1" name="Text Box 16">
          <a:extLst>
            <a:ext uri="{FF2B5EF4-FFF2-40B4-BE49-F238E27FC236}">
              <a16:creationId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2" name="Text Box 17">
          <a:extLst>
            <a:ext uri="{FF2B5EF4-FFF2-40B4-BE49-F238E27FC236}">
              <a16:creationId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3" name="Text Box 18">
          <a:extLst>
            <a:ext uri="{FF2B5EF4-FFF2-40B4-BE49-F238E27FC236}">
              <a16:creationId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4" name="Text Box 19">
          <a:extLst>
            <a:ext uri="{FF2B5EF4-FFF2-40B4-BE49-F238E27FC236}">
              <a16:creationId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15" name="Text Box 16">
          <a:extLst>
            <a:ext uri="{FF2B5EF4-FFF2-40B4-BE49-F238E27FC236}">
              <a16:creationId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16" name="Text Box 17">
          <a:extLst>
            <a:ext uri="{FF2B5EF4-FFF2-40B4-BE49-F238E27FC236}">
              <a16:creationId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82</xdr:row>
      <xdr:rowOff>15875</xdr:rowOff>
    </xdr:from>
    <xdr:ext cx="95250" cy="171450"/>
    <xdr:sp macro="" textlink="">
      <xdr:nvSpPr>
        <xdr:cNvPr id="3717" name="Text Box 18">
          <a:extLst>
            <a:ext uri="{FF2B5EF4-FFF2-40B4-BE49-F238E27FC236}">
              <a16:creationId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18" name="Text Box 16">
          <a:extLst>
            <a:ext uri="{FF2B5EF4-FFF2-40B4-BE49-F238E27FC236}">
              <a16:creationId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19" name="Text Box 17">
          <a:extLst>
            <a:ext uri="{FF2B5EF4-FFF2-40B4-BE49-F238E27FC236}">
              <a16:creationId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0" name="Text Box 18">
          <a:extLst>
            <a:ext uri="{FF2B5EF4-FFF2-40B4-BE49-F238E27FC236}">
              <a16:creationId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1" name="Text Box 19">
          <a:extLst>
            <a:ext uri="{FF2B5EF4-FFF2-40B4-BE49-F238E27FC236}">
              <a16:creationId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2" name="Text Box 16">
          <a:extLst>
            <a:ext uri="{FF2B5EF4-FFF2-40B4-BE49-F238E27FC236}">
              <a16:creationId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723" name="Text Box 15">
          <a:extLst>
            <a:ext uri="{FF2B5EF4-FFF2-40B4-BE49-F238E27FC236}">
              <a16:creationId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3724" name="Text Box 15">
          <a:extLst>
            <a:ext uri="{FF2B5EF4-FFF2-40B4-BE49-F238E27FC236}">
              <a16:creationId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725" name="Text Box 15">
          <a:extLst>
            <a:ext uri="{FF2B5EF4-FFF2-40B4-BE49-F238E27FC236}">
              <a16:creationId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726" name="Text Box 15">
          <a:extLst>
            <a:ext uri="{FF2B5EF4-FFF2-40B4-BE49-F238E27FC236}">
              <a16:creationId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727" name="Text Box 15">
          <a:extLst>
            <a:ext uri="{FF2B5EF4-FFF2-40B4-BE49-F238E27FC236}">
              <a16:creationId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728" name="Text Box 15">
          <a:extLst>
            <a:ext uri="{FF2B5EF4-FFF2-40B4-BE49-F238E27FC236}">
              <a16:creationId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729" name="Text Box 15">
          <a:extLst>
            <a:ext uri="{FF2B5EF4-FFF2-40B4-BE49-F238E27FC236}">
              <a16:creationId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0" name="Text Box 16">
          <a:extLst>
            <a:ext uri="{FF2B5EF4-FFF2-40B4-BE49-F238E27FC236}">
              <a16:creationId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1" name="Text Box 17">
          <a:extLst>
            <a:ext uri="{FF2B5EF4-FFF2-40B4-BE49-F238E27FC236}">
              <a16:creationId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2" name="Text Box 18">
          <a:extLst>
            <a:ext uri="{FF2B5EF4-FFF2-40B4-BE49-F238E27FC236}">
              <a16:creationId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3" name="Text Box 19">
          <a:extLst>
            <a:ext uri="{FF2B5EF4-FFF2-40B4-BE49-F238E27FC236}">
              <a16:creationId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4" name="Text Box 16">
          <a:extLst>
            <a:ext uri="{FF2B5EF4-FFF2-40B4-BE49-F238E27FC236}">
              <a16:creationId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5" name="Text Box 17">
          <a:extLst>
            <a:ext uri="{FF2B5EF4-FFF2-40B4-BE49-F238E27FC236}">
              <a16:creationId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6" name="Text Box 18">
          <a:extLst>
            <a:ext uri="{FF2B5EF4-FFF2-40B4-BE49-F238E27FC236}">
              <a16:creationId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7" name="Text Box 19">
          <a:extLst>
            <a:ext uri="{FF2B5EF4-FFF2-40B4-BE49-F238E27FC236}">
              <a16:creationId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38" name="Text Box 16">
          <a:extLst>
            <a:ext uri="{FF2B5EF4-FFF2-40B4-BE49-F238E27FC236}">
              <a16:creationId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39" name="Text Box 17">
          <a:extLst>
            <a:ext uri="{FF2B5EF4-FFF2-40B4-BE49-F238E27FC236}">
              <a16:creationId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40" name="Text Box 18">
          <a:extLst>
            <a:ext uri="{FF2B5EF4-FFF2-40B4-BE49-F238E27FC236}">
              <a16:creationId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41" name="Text Box 19">
          <a:extLst>
            <a:ext uri="{FF2B5EF4-FFF2-40B4-BE49-F238E27FC236}">
              <a16:creationId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42" name="Text Box 15">
          <a:extLst>
            <a:ext uri="{FF2B5EF4-FFF2-40B4-BE49-F238E27FC236}">
              <a16:creationId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3" name="Text Box 16">
          <a:extLst>
            <a:ext uri="{FF2B5EF4-FFF2-40B4-BE49-F238E27FC236}">
              <a16:creationId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4" name="Text Box 17">
          <a:extLst>
            <a:ext uri="{FF2B5EF4-FFF2-40B4-BE49-F238E27FC236}">
              <a16:creationId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5" name="Text Box 18">
          <a:extLst>
            <a:ext uri="{FF2B5EF4-FFF2-40B4-BE49-F238E27FC236}">
              <a16:creationId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6" name="Text Box 19">
          <a:extLst>
            <a:ext uri="{FF2B5EF4-FFF2-40B4-BE49-F238E27FC236}">
              <a16:creationId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7" name="Text Box 16">
          <a:extLst>
            <a:ext uri="{FF2B5EF4-FFF2-40B4-BE49-F238E27FC236}">
              <a16:creationId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8" name="Text Box 17">
          <a:extLst>
            <a:ext uri="{FF2B5EF4-FFF2-40B4-BE49-F238E27FC236}">
              <a16:creationId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9" name="Text Box 18">
          <a:extLst>
            <a:ext uri="{FF2B5EF4-FFF2-40B4-BE49-F238E27FC236}">
              <a16:creationId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0" name="Text Box 16">
          <a:extLst>
            <a:ext uri="{FF2B5EF4-FFF2-40B4-BE49-F238E27FC236}">
              <a16:creationId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1" name="Text Box 17">
          <a:extLst>
            <a:ext uri="{FF2B5EF4-FFF2-40B4-BE49-F238E27FC236}">
              <a16:creationId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2" name="Text Box 18">
          <a:extLst>
            <a:ext uri="{FF2B5EF4-FFF2-40B4-BE49-F238E27FC236}">
              <a16:creationId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3" name="Text Box 19">
          <a:extLst>
            <a:ext uri="{FF2B5EF4-FFF2-40B4-BE49-F238E27FC236}">
              <a16:creationId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4" name="Text Box 16">
          <a:extLst>
            <a:ext uri="{FF2B5EF4-FFF2-40B4-BE49-F238E27FC236}">
              <a16:creationId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5" name="Text Box 17">
          <a:extLst>
            <a:ext uri="{FF2B5EF4-FFF2-40B4-BE49-F238E27FC236}">
              <a16:creationId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6" name="Text Box 18">
          <a:extLst>
            <a:ext uri="{FF2B5EF4-FFF2-40B4-BE49-F238E27FC236}">
              <a16:creationId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7" name="Text Box 19">
          <a:extLst>
            <a:ext uri="{FF2B5EF4-FFF2-40B4-BE49-F238E27FC236}">
              <a16:creationId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3758" name="Text Box 15">
          <a:extLst>
            <a:ext uri="{FF2B5EF4-FFF2-40B4-BE49-F238E27FC236}">
              <a16:creationId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759" name="Text Box 15">
          <a:extLst>
            <a:ext uri="{FF2B5EF4-FFF2-40B4-BE49-F238E27FC236}">
              <a16:creationId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760" name="Text Box 15">
          <a:extLst>
            <a:ext uri="{FF2B5EF4-FFF2-40B4-BE49-F238E27FC236}">
              <a16:creationId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761" name="Text Box 15">
          <a:extLst>
            <a:ext uri="{FF2B5EF4-FFF2-40B4-BE49-F238E27FC236}">
              <a16:creationId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762" name="Text Box 15">
          <a:extLst>
            <a:ext uri="{FF2B5EF4-FFF2-40B4-BE49-F238E27FC236}">
              <a16:creationId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3763" name="Text Box 15">
          <a:extLst>
            <a:ext uri="{FF2B5EF4-FFF2-40B4-BE49-F238E27FC236}">
              <a16:creationId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4" name="Text Box 16">
          <a:extLst>
            <a:ext uri="{FF2B5EF4-FFF2-40B4-BE49-F238E27FC236}">
              <a16:creationId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5" name="Text Box 17">
          <a:extLst>
            <a:ext uri="{FF2B5EF4-FFF2-40B4-BE49-F238E27FC236}">
              <a16:creationId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6" name="Text Box 18">
          <a:extLst>
            <a:ext uri="{FF2B5EF4-FFF2-40B4-BE49-F238E27FC236}">
              <a16:creationId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7" name="Text Box 19">
          <a:extLst>
            <a:ext uri="{FF2B5EF4-FFF2-40B4-BE49-F238E27FC236}">
              <a16:creationId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68" name="Text Box 16">
          <a:extLst>
            <a:ext uri="{FF2B5EF4-FFF2-40B4-BE49-F238E27FC236}">
              <a16:creationId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69" name="Text Box 17">
          <a:extLst>
            <a:ext uri="{FF2B5EF4-FFF2-40B4-BE49-F238E27FC236}">
              <a16:creationId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70" name="Text Box 18">
          <a:extLst>
            <a:ext uri="{FF2B5EF4-FFF2-40B4-BE49-F238E27FC236}">
              <a16:creationId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71" name="Text Box 19">
          <a:extLst>
            <a:ext uri="{FF2B5EF4-FFF2-40B4-BE49-F238E27FC236}">
              <a16:creationId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2" name="Text Box 16">
          <a:extLst>
            <a:ext uri="{FF2B5EF4-FFF2-40B4-BE49-F238E27FC236}">
              <a16:creationId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3" name="Text Box 17">
          <a:extLst>
            <a:ext uri="{FF2B5EF4-FFF2-40B4-BE49-F238E27FC236}">
              <a16:creationId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4" name="Text Box 18">
          <a:extLst>
            <a:ext uri="{FF2B5EF4-FFF2-40B4-BE49-F238E27FC236}">
              <a16:creationId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5" name="Text Box 19">
          <a:extLst>
            <a:ext uri="{FF2B5EF4-FFF2-40B4-BE49-F238E27FC236}">
              <a16:creationId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76" name="Text Box 15">
          <a:extLst>
            <a:ext uri="{FF2B5EF4-FFF2-40B4-BE49-F238E27FC236}">
              <a16:creationId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7" name="Text Box 16">
          <a:extLst>
            <a:ext uri="{FF2B5EF4-FFF2-40B4-BE49-F238E27FC236}">
              <a16:creationId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8" name="Text Box 17">
          <a:extLst>
            <a:ext uri="{FF2B5EF4-FFF2-40B4-BE49-F238E27FC236}">
              <a16:creationId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9" name="Text Box 18">
          <a:extLst>
            <a:ext uri="{FF2B5EF4-FFF2-40B4-BE49-F238E27FC236}">
              <a16:creationId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80" name="Text Box 19">
          <a:extLst>
            <a:ext uri="{FF2B5EF4-FFF2-40B4-BE49-F238E27FC236}">
              <a16:creationId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781" name="Text Box 15">
          <a:extLst>
            <a:ext uri="{FF2B5EF4-FFF2-40B4-BE49-F238E27FC236}">
              <a16:creationId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2" name="Text Box 16">
          <a:extLst>
            <a:ext uri="{FF2B5EF4-FFF2-40B4-BE49-F238E27FC236}">
              <a16:creationId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3" name="Text Box 17">
          <a:extLst>
            <a:ext uri="{FF2B5EF4-FFF2-40B4-BE49-F238E27FC236}">
              <a16:creationId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4" name="Text Box 18">
          <a:extLst>
            <a:ext uri="{FF2B5EF4-FFF2-40B4-BE49-F238E27FC236}">
              <a16:creationId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5" name="Text Box 16">
          <a:extLst>
            <a:ext uri="{FF2B5EF4-FFF2-40B4-BE49-F238E27FC236}">
              <a16:creationId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6" name="Text Box 17">
          <a:extLst>
            <a:ext uri="{FF2B5EF4-FFF2-40B4-BE49-F238E27FC236}">
              <a16:creationId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7" name="Text Box 18">
          <a:extLst>
            <a:ext uri="{FF2B5EF4-FFF2-40B4-BE49-F238E27FC236}">
              <a16:creationId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8" name="Text Box 19">
          <a:extLst>
            <a:ext uri="{FF2B5EF4-FFF2-40B4-BE49-F238E27FC236}">
              <a16:creationId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9" name="Text Box 16">
          <a:extLst>
            <a:ext uri="{FF2B5EF4-FFF2-40B4-BE49-F238E27FC236}">
              <a16:creationId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90" name="Text Box 17">
          <a:extLst>
            <a:ext uri="{FF2B5EF4-FFF2-40B4-BE49-F238E27FC236}">
              <a16:creationId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91" name="Text Box 18">
          <a:extLst>
            <a:ext uri="{FF2B5EF4-FFF2-40B4-BE49-F238E27FC236}">
              <a16:creationId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792" name="Text Box 15">
          <a:extLst>
            <a:ext uri="{FF2B5EF4-FFF2-40B4-BE49-F238E27FC236}">
              <a16:creationId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3" name="Text Box 16">
          <a:extLst>
            <a:ext uri="{FF2B5EF4-FFF2-40B4-BE49-F238E27FC236}">
              <a16:creationId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4" name="Text Box 17">
          <a:extLst>
            <a:ext uri="{FF2B5EF4-FFF2-40B4-BE49-F238E27FC236}">
              <a16:creationId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5" name="Text Box 18">
          <a:extLst>
            <a:ext uri="{FF2B5EF4-FFF2-40B4-BE49-F238E27FC236}">
              <a16:creationId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6" name="Text Box 19">
          <a:extLst>
            <a:ext uri="{FF2B5EF4-FFF2-40B4-BE49-F238E27FC236}">
              <a16:creationId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7" name="Text Box 16">
          <a:extLst>
            <a:ext uri="{FF2B5EF4-FFF2-40B4-BE49-F238E27FC236}">
              <a16:creationId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8" name="Text Box 17">
          <a:extLst>
            <a:ext uri="{FF2B5EF4-FFF2-40B4-BE49-F238E27FC236}">
              <a16:creationId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9" name="Text Box 18">
          <a:extLst>
            <a:ext uri="{FF2B5EF4-FFF2-40B4-BE49-F238E27FC236}">
              <a16:creationId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00" name="Text Box 19">
          <a:extLst>
            <a:ext uri="{FF2B5EF4-FFF2-40B4-BE49-F238E27FC236}">
              <a16:creationId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1" name="Text Box 16">
          <a:extLst>
            <a:ext uri="{FF2B5EF4-FFF2-40B4-BE49-F238E27FC236}">
              <a16:creationId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2" name="Text Box 17">
          <a:extLst>
            <a:ext uri="{FF2B5EF4-FFF2-40B4-BE49-F238E27FC236}">
              <a16:creationId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3" name="Text Box 18">
          <a:extLst>
            <a:ext uri="{FF2B5EF4-FFF2-40B4-BE49-F238E27FC236}">
              <a16:creationId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4" name="Text Box 19">
          <a:extLst>
            <a:ext uri="{FF2B5EF4-FFF2-40B4-BE49-F238E27FC236}">
              <a16:creationId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805" name="Text Box 15">
          <a:extLst>
            <a:ext uri="{FF2B5EF4-FFF2-40B4-BE49-F238E27FC236}">
              <a16:creationId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6" name="Text Box 16">
          <a:extLst>
            <a:ext uri="{FF2B5EF4-FFF2-40B4-BE49-F238E27FC236}">
              <a16:creationId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7" name="Text Box 17">
          <a:extLst>
            <a:ext uri="{FF2B5EF4-FFF2-40B4-BE49-F238E27FC236}">
              <a16:creationId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8" name="Text Box 18">
          <a:extLst>
            <a:ext uri="{FF2B5EF4-FFF2-40B4-BE49-F238E27FC236}">
              <a16:creationId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9" name="Text Box 19">
          <a:extLst>
            <a:ext uri="{FF2B5EF4-FFF2-40B4-BE49-F238E27FC236}">
              <a16:creationId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10" name="Text Box 16">
          <a:extLst>
            <a:ext uri="{FF2B5EF4-FFF2-40B4-BE49-F238E27FC236}">
              <a16:creationId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11" name="Text Box 17">
          <a:extLst>
            <a:ext uri="{FF2B5EF4-FFF2-40B4-BE49-F238E27FC236}">
              <a16:creationId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812" name="Text Box 18">
          <a:extLst>
            <a:ext uri="{FF2B5EF4-FFF2-40B4-BE49-F238E27FC236}">
              <a16:creationId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3" name="Text Box 16">
          <a:extLst>
            <a:ext uri="{FF2B5EF4-FFF2-40B4-BE49-F238E27FC236}">
              <a16:creationId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4" name="Text Box 17">
          <a:extLst>
            <a:ext uri="{FF2B5EF4-FFF2-40B4-BE49-F238E27FC236}">
              <a16:creationId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5" name="Text Box 18">
          <a:extLst>
            <a:ext uri="{FF2B5EF4-FFF2-40B4-BE49-F238E27FC236}">
              <a16:creationId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6" name="Text Box 19">
          <a:extLst>
            <a:ext uri="{FF2B5EF4-FFF2-40B4-BE49-F238E27FC236}">
              <a16:creationId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7" name="Text Box 16">
          <a:extLst>
            <a:ext uri="{FF2B5EF4-FFF2-40B4-BE49-F238E27FC236}">
              <a16:creationId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818" name="Text Box 15">
          <a:extLst>
            <a:ext uri="{FF2B5EF4-FFF2-40B4-BE49-F238E27FC236}">
              <a16:creationId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19"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0"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1"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2"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3"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4"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5"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6"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27"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28"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29"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0"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1"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2"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3"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4"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5"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6"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7"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8"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9"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40"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41"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42"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5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1"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2"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3"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4"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5"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6"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7"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8"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59"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0"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1"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2"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3"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4"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5"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6"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67"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68"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69"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0"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1"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2"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3"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4"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5"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6"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7"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8"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9"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0"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1"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2"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3"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4"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5"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6"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7"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8"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9"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0"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1"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2"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3"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4"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3"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4"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5"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6"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7"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8"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9"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0"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1"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2"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3"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4"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5"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6"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7"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8"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9"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0"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1"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2"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3"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4"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5"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6"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7"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8"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9"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0"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1"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2"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3"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4"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3"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4"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5"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6"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7"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8"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9"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0"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1"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2"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3"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4"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5"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6"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7"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8"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9"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0"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1"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2"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3"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4"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5"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6"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7"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8"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9"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0"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1"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2"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3"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4"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3"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4"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5"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6"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7"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8"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9"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0"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1"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2"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3"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4"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5"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6"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7"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8"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9"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0"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1"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2"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3"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4"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5"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6"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7"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8"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9"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0"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1"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2"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3"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4"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28</xdr:col>
      <xdr:colOff>207168</xdr:colOff>
      <xdr:row>26</xdr:row>
      <xdr:rowOff>128588</xdr:rowOff>
    </xdr:from>
    <xdr:to>
      <xdr:col>33</xdr:col>
      <xdr:colOff>1475285</xdr:colOff>
      <xdr:row>63</xdr:row>
      <xdr:rowOff>119415</xdr:rowOff>
    </xdr:to>
    <xdr:pic>
      <xdr:nvPicPr>
        <xdr:cNvPr id="2" name="Imagen 1">
          <a:extLst>
            <a:ext uri="{FF2B5EF4-FFF2-40B4-BE49-F238E27FC236}">
              <a16:creationId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28</xdr:row>
      <xdr:rowOff>0</xdr:rowOff>
    </xdr:from>
    <xdr:to>
      <xdr:col>48</xdr:col>
      <xdr:colOff>238128</xdr:colOff>
      <xdr:row>63</xdr:row>
      <xdr:rowOff>24532</xdr:rowOff>
    </xdr:to>
    <xdr:pic>
      <xdr:nvPicPr>
        <xdr:cNvPr id="3" name="Imagen 2">
          <a:extLst>
            <a:ext uri="{FF2B5EF4-FFF2-40B4-BE49-F238E27FC236}">
              <a16:creationId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207168</xdr:colOff>
      <xdr:row>27</xdr:row>
      <xdr:rowOff>128588</xdr:rowOff>
    </xdr:from>
    <xdr:to>
      <xdr:col>33</xdr:col>
      <xdr:colOff>1475285</xdr:colOff>
      <xdr:row>67</xdr:row>
      <xdr:rowOff>83129</xdr:rowOff>
    </xdr:to>
    <xdr:pic>
      <xdr:nvPicPr>
        <xdr:cNvPr id="2" name="Imagen 1">
          <a:extLst>
            <a:ext uri="{FF2B5EF4-FFF2-40B4-BE49-F238E27FC236}">
              <a16:creationId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29</xdr:row>
      <xdr:rowOff>0</xdr:rowOff>
    </xdr:from>
    <xdr:to>
      <xdr:col>48</xdr:col>
      <xdr:colOff>238126</xdr:colOff>
      <xdr:row>64</xdr:row>
      <xdr:rowOff>24531</xdr:rowOff>
    </xdr:to>
    <xdr:pic>
      <xdr:nvPicPr>
        <xdr:cNvPr id="3" name="Imagen 2">
          <a:extLst>
            <a:ext uri="{FF2B5EF4-FFF2-40B4-BE49-F238E27FC236}">
              <a16:creationId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row r="6">
          <cell r="C6" t="str">
            <v>Externo</v>
          </cell>
        </row>
        <row r="21">
          <cell r="C21" t="str">
            <v>Corrupción</v>
          </cell>
        </row>
        <row r="22">
          <cell r="C22" t="str">
            <v>Externo</v>
          </cell>
        </row>
        <row r="23">
          <cell r="C23" t="str">
            <v>Interno</v>
          </cell>
        </row>
        <row r="24">
          <cell r="C24" t="str">
            <v>Proceso</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8"/>
  <sheetViews>
    <sheetView topLeftCell="D84" zoomScale="125" zoomScaleNormal="90" workbookViewId="0">
      <selection activeCell="B7" sqref="B7:H7"/>
    </sheetView>
  </sheetViews>
  <sheetFormatPr baseColWidth="10" defaultColWidth="11.42578125" defaultRowHeight="15" x14ac:dyDescent="0.25"/>
  <cols>
    <col min="1" max="1" width="2.85546875" style="292" customWidth="1"/>
    <col min="2" max="3" width="24.7109375" style="292" customWidth="1"/>
    <col min="4" max="4" width="16" style="292" customWidth="1"/>
    <col min="5" max="5" width="24.7109375" style="292" customWidth="1"/>
    <col min="6" max="6" width="27.7109375" style="292" customWidth="1"/>
    <col min="7" max="8" width="24.7109375" style="292" customWidth="1"/>
    <col min="9" max="16384" width="11.42578125" style="292"/>
  </cols>
  <sheetData>
    <row r="1" spans="2:8" ht="15.75" thickBot="1" x14ac:dyDescent="0.3"/>
    <row r="2" spans="2:8" ht="18" x14ac:dyDescent="0.25">
      <c r="B2" s="344" t="s">
        <v>182</v>
      </c>
      <c r="C2" s="345"/>
      <c r="D2" s="345"/>
      <c r="E2" s="345"/>
      <c r="F2" s="345"/>
      <c r="G2" s="345"/>
      <c r="H2" s="346"/>
    </row>
    <row r="3" spans="2:8" x14ac:dyDescent="0.25">
      <c r="B3" s="293"/>
      <c r="C3" s="294"/>
      <c r="D3" s="294"/>
      <c r="E3" s="294"/>
      <c r="F3" s="294"/>
      <c r="G3" s="294"/>
      <c r="H3" s="295"/>
    </row>
    <row r="4" spans="2:8" ht="63" customHeight="1" x14ac:dyDescent="0.25">
      <c r="B4" s="347" t="s">
        <v>192</v>
      </c>
      <c r="C4" s="348"/>
      <c r="D4" s="348"/>
      <c r="E4" s="348"/>
      <c r="F4" s="348"/>
      <c r="G4" s="348"/>
      <c r="H4" s="349"/>
    </row>
    <row r="5" spans="2:8" ht="63" customHeight="1" x14ac:dyDescent="0.25">
      <c r="B5" s="350"/>
      <c r="C5" s="351"/>
      <c r="D5" s="351"/>
      <c r="E5" s="351"/>
      <c r="F5" s="351"/>
      <c r="G5" s="351"/>
      <c r="H5" s="352"/>
    </row>
    <row r="6" spans="2:8" ht="16.5" x14ac:dyDescent="0.25">
      <c r="B6" s="353" t="s">
        <v>183</v>
      </c>
      <c r="C6" s="354"/>
      <c r="D6" s="354"/>
      <c r="E6" s="354"/>
      <c r="F6" s="354"/>
      <c r="G6" s="354"/>
      <c r="H6" s="355"/>
    </row>
    <row r="7" spans="2:8" ht="95.25" customHeight="1" x14ac:dyDescent="0.25">
      <c r="B7" s="356" t="s">
        <v>193</v>
      </c>
      <c r="C7" s="357"/>
      <c r="D7" s="357"/>
      <c r="E7" s="357"/>
      <c r="F7" s="357"/>
      <c r="G7" s="357"/>
      <c r="H7" s="358"/>
    </row>
    <row r="8" spans="2:8" ht="16.5" x14ac:dyDescent="0.25">
      <c r="B8" s="272"/>
      <c r="C8" s="273"/>
      <c r="D8" s="273"/>
      <c r="E8" s="273"/>
      <c r="F8" s="273"/>
      <c r="G8" s="273"/>
      <c r="H8" s="274"/>
    </row>
    <row r="9" spans="2:8" ht="20.45" customHeight="1" x14ac:dyDescent="0.25">
      <c r="B9" s="363" t="s">
        <v>210</v>
      </c>
      <c r="C9" s="364"/>
      <c r="D9" s="364"/>
      <c r="E9" s="364"/>
      <c r="F9" s="364"/>
      <c r="G9" s="364"/>
      <c r="H9" s="365"/>
    </row>
    <row r="10" spans="2:8" ht="16.5" x14ac:dyDescent="0.25">
      <c r="B10" s="278"/>
      <c r="C10" s="279"/>
      <c r="D10" s="279"/>
      <c r="E10" s="279"/>
      <c r="F10" s="279"/>
      <c r="G10" s="279"/>
      <c r="H10" s="280"/>
    </row>
    <row r="11" spans="2:8" ht="20.45" customHeight="1" x14ac:dyDescent="0.25">
      <c r="B11" s="366" t="s">
        <v>211</v>
      </c>
      <c r="C11" s="367"/>
      <c r="D11" s="367"/>
      <c r="E11" s="367"/>
      <c r="F11" s="367"/>
      <c r="G11" s="367"/>
      <c r="H11" s="368"/>
    </row>
    <row r="12" spans="2:8" s="317" customFormat="1" ht="20.45" customHeight="1" x14ac:dyDescent="0.25">
      <c r="B12" s="314"/>
      <c r="C12" s="315"/>
      <c r="D12" s="315"/>
      <c r="E12" s="315"/>
      <c r="F12" s="315"/>
      <c r="G12" s="315"/>
      <c r="H12" s="316"/>
    </row>
    <row r="13" spans="2:8" ht="20.45" customHeight="1" x14ac:dyDescent="0.25">
      <c r="B13" s="353" t="s">
        <v>208</v>
      </c>
      <c r="C13" s="369"/>
      <c r="D13" s="369"/>
      <c r="E13" s="369"/>
      <c r="F13" s="369"/>
      <c r="G13" s="369"/>
      <c r="H13" s="370"/>
    </row>
    <row r="14" spans="2:8" ht="9" customHeight="1" x14ac:dyDescent="0.25">
      <c r="B14" s="353"/>
      <c r="C14" s="369"/>
      <c r="D14" s="369"/>
      <c r="E14" s="369"/>
      <c r="F14" s="369"/>
      <c r="G14" s="369"/>
      <c r="H14" s="370"/>
    </row>
    <row r="15" spans="2:8" ht="16.5" x14ac:dyDescent="0.25">
      <c r="B15" s="353" t="s">
        <v>207</v>
      </c>
      <c r="C15" s="369"/>
      <c r="D15" s="369"/>
      <c r="E15" s="369"/>
      <c r="F15" s="369"/>
      <c r="G15" s="369"/>
      <c r="H15" s="370"/>
    </row>
    <row r="16" spans="2:8" ht="16.5" x14ac:dyDescent="0.25">
      <c r="B16" s="275"/>
      <c r="C16" s="276"/>
      <c r="D16" s="276"/>
      <c r="E16" s="276"/>
      <c r="F16" s="276"/>
      <c r="G16" s="276"/>
      <c r="H16" s="277"/>
    </row>
    <row r="17" spans="2:8" ht="18.600000000000001" customHeight="1" x14ac:dyDescent="0.25">
      <c r="B17" s="353" t="s">
        <v>209</v>
      </c>
      <c r="C17" s="369"/>
      <c r="D17" s="369"/>
      <c r="E17" s="369"/>
      <c r="F17" s="369"/>
      <c r="G17" s="369"/>
      <c r="H17" s="370"/>
    </row>
    <row r="18" spans="2:8" ht="18.600000000000001" customHeight="1" x14ac:dyDescent="0.25">
      <c r="B18" s="275"/>
      <c r="C18" s="276"/>
      <c r="D18" s="276"/>
      <c r="E18" s="276"/>
      <c r="F18" s="276"/>
      <c r="G18" s="276"/>
      <c r="H18" s="277"/>
    </row>
    <row r="19" spans="2:8" ht="18.600000000000001" customHeight="1" x14ac:dyDescent="0.25">
      <c r="B19" s="353" t="s">
        <v>212</v>
      </c>
      <c r="C19" s="369"/>
      <c r="D19" s="369"/>
      <c r="E19" s="369"/>
      <c r="F19" s="369"/>
      <c r="G19" s="369"/>
      <c r="H19" s="370"/>
    </row>
    <row r="20" spans="2:8" ht="18.600000000000001" customHeight="1" thickBot="1" x14ac:dyDescent="0.3">
      <c r="B20" s="214"/>
      <c r="C20" s="281"/>
      <c r="D20" s="281"/>
      <c r="E20" s="281"/>
      <c r="F20" s="281"/>
      <c r="G20" s="281"/>
      <c r="H20" s="282"/>
    </row>
    <row r="21" spans="2:8" ht="15.75" thickTop="1" x14ac:dyDescent="0.25">
      <c r="B21" s="296"/>
      <c r="C21" s="385" t="s">
        <v>184</v>
      </c>
      <c r="D21" s="360"/>
      <c r="E21" s="361" t="s">
        <v>185</v>
      </c>
      <c r="F21" s="362"/>
      <c r="G21" s="301"/>
      <c r="H21" s="297"/>
    </row>
    <row r="22" spans="2:8" ht="35.25" customHeight="1" x14ac:dyDescent="0.25">
      <c r="B22" s="296"/>
      <c r="C22" s="371" t="s">
        <v>186</v>
      </c>
      <c r="D22" s="372"/>
      <c r="E22" s="373" t="s">
        <v>187</v>
      </c>
      <c r="F22" s="374"/>
      <c r="G22" s="301"/>
      <c r="H22" s="297"/>
    </row>
    <row r="23" spans="2:8" ht="17.25" customHeight="1" x14ac:dyDescent="0.25">
      <c r="B23" s="296"/>
      <c r="C23" s="371" t="s">
        <v>221</v>
      </c>
      <c r="D23" s="372"/>
      <c r="E23" s="373" t="s">
        <v>188</v>
      </c>
      <c r="F23" s="374"/>
      <c r="G23" s="301"/>
      <c r="H23" s="297"/>
    </row>
    <row r="24" spans="2:8" ht="69.75" customHeight="1" x14ac:dyDescent="0.25">
      <c r="B24" s="296"/>
      <c r="C24" s="371" t="s">
        <v>206</v>
      </c>
      <c r="D24" s="372"/>
      <c r="E24" s="373" t="s">
        <v>235</v>
      </c>
      <c r="F24" s="374"/>
      <c r="G24" s="301"/>
      <c r="H24" s="297"/>
    </row>
    <row r="25" spans="2:8" ht="69.75" customHeight="1" x14ac:dyDescent="0.25">
      <c r="B25" s="296"/>
      <c r="C25" s="371" t="s">
        <v>236</v>
      </c>
      <c r="D25" s="372"/>
      <c r="E25" s="373" t="s">
        <v>237</v>
      </c>
      <c r="F25" s="374"/>
      <c r="G25" s="301"/>
      <c r="H25" s="297"/>
    </row>
    <row r="26" spans="2:8" ht="69.75" customHeight="1" x14ac:dyDescent="0.25">
      <c r="B26" s="296"/>
      <c r="C26" s="371" t="s">
        <v>223</v>
      </c>
      <c r="D26" s="372"/>
      <c r="E26" s="373" t="s">
        <v>189</v>
      </c>
      <c r="F26" s="374"/>
      <c r="G26" s="301"/>
      <c r="H26" s="297"/>
    </row>
    <row r="27" spans="2:8" ht="69.75" customHeight="1" x14ac:dyDescent="0.25">
      <c r="B27" s="296"/>
      <c r="C27" s="375" t="s">
        <v>78</v>
      </c>
      <c r="D27" s="376"/>
      <c r="E27" s="377" t="s">
        <v>234</v>
      </c>
      <c r="F27" s="378"/>
      <c r="G27" s="301"/>
      <c r="H27" s="297"/>
    </row>
    <row r="28" spans="2:8" ht="69.75" customHeight="1" x14ac:dyDescent="0.25">
      <c r="B28" s="296"/>
      <c r="C28" s="375" t="s">
        <v>224</v>
      </c>
      <c r="D28" s="376"/>
      <c r="E28" s="377" t="s">
        <v>225</v>
      </c>
      <c r="F28" s="378"/>
      <c r="G28" s="301"/>
      <c r="H28" s="297"/>
    </row>
    <row r="29" spans="2:8" ht="69.75" customHeight="1" x14ac:dyDescent="0.25">
      <c r="B29" s="296"/>
      <c r="C29" s="375" t="s">
        <v>226</v>
      </c>
      <c r="D29" s="376"/>
      <c r="E29" s="377" t="s">
        <v>227</v>
      </c>
      <c r="F29" s="378"/>
      <c r="G29" s="301"/>
      <c r="H29" s="297"/>
    </row>
    <row r="30" spans="2:8" ht="69.75" customHeight="1" x14ac:dyDescent="0.25">
      <c r="B30" s="296"/>
      <c r="C30" s="375" t="s">
        <v>50</v>
      </c>
      <c r="D30" s="376"/>
      <c r="E30" s="377" t="s">
        <v>228</v>
      </c>
      <c r="F30" s="378"/>
      <c r="G30" s="301"/>
      <c r="H30" s="297"/>
    </row>
    <row r="31" spans="2:8" ht="69.75" customHeight="1" x14ac:dyDescent="0.25">
      <c r="B31" s="296"/>
      <c r="C31" s="375" t="s">
        <v>229</v>
      </c>
      <c r="D31" s="376"/>
      <c r="E31" s="377" t="s">
        <v>230</v>
      </c>
      <c r="F31" s="378"/>
      <c r="G31" s="301"/>
      <c r="H31" s="297"/>
    </row>
    <row r="32" spans="2:8" ht="69.75" customHeight="1" x14ac:dyDescent="0.25">
      <c r="B32" s="296"/>
      <c r="C32" s="375" t="s">
        <v>231</v>
      </c>
      <c r="D32" s="376"/>
      <c r="E32" s="377" t="s">
        <v>232</v>
      </c>
      <c r="F32" s="378"/>
      <c r="G32" s="301"/>
      <c r="H32" s="297"/>
    </row>
    <row r="33" spans="2:8" ht="69.75" customHeight="1" x14ac:dyDescent="0.25">
      <c r="B33" s="296"/>
      <c r="C33" s="375" t="s">
        <v>166</v>
      </c>
      <c r="D33" s="376"/>
      <c r="E33" s="377" t="s">
        <v>233</v>
      </c>
      <c r="F33" s="378"/>
      <c r="G33" s="301"/>
      <c r="H33" s="297"/>
    </row>
    <row r="34" spans="2:8" x14ac:dyDescent="0.25">
      <c r="B34" s="296"/>
      <c r="C34" s="286"/>
      <c r="D34" s="286"/>
      <c r="E34" s="287"/>
      <c r="F34" s="287"/>
      <c r="G34" s="301"/>
      <c r="H34" s="297"/>
    </row>
    <row r="35" spans="2:8" ht="16.5" x14ac:dyDescent="0.25">
      <c r="B35" s="353" t="s">
        <v>238</v>
      </c>
      <c r="C35" s="369"/>
      <c r="D35" s="369"/>
      <c r="E35" s="369"/>
      <c r="F35" s="369"/>
      <c r="G35" s="369"/>
      <c r="H35" s="370"/>
    </row>
    <row r="36" spans="2:8" ht="14.45" customHeight="1" thickBot="1" x14ac:dyDescent="0.3">
      <c r="B36" s="302"/>
      <c r="C36" s="291"/>
      <c r="D36" s="291"/>
      <c r="E36" s="291"/>
      <c r="F36" s="291"/>
      <c r="G36" s="291"/>
      <c r="H36" s="303"/>
    </row>
    <row r="37" spans="2:8" ht="14.45" customHeight="1" thickTop="1" x14ac:dyDescent="0.25">
      <c r="B37" s="302"/>
      <c r="C37" s="385" t="s">
        <v>184</v>
      </c>
      <c r="D37" s="360"/>
      <c r="E37" s="361" t="s">
        <v>185</v>
      </c>
      <c r="F37" s="362"/>
      <c r="G37" s="291"/>
      <c r="H37" s="303"/>
    </row>
    <row r="38" spans="2:8" ht="90" customHeight="1" x14ac:dyDescent="0.25">
      <c r="B38" s="302"/>
      <c r="C38" s="375" t="s">
        <v>199</v>
      </c>
      <c r="D38" s="376"/>
      <c r="E38" s="377" t="s">
        <v>239</v>
      </c>
      <c r="F38" s="378"/>
      <c r="G38" s="291"/>
      <c r="H38" s="303"/>
    </row>
    <row r="39" spans="2:8" ht="53.45" customHeight="1" x14ac:dyDescent="0.25">
      <c r="B39" s="302"/>
      <c r="C39" s="375" t="s">
        <v>171</v>
      </c>
      <c r="D39" s="376"/>
      <c r="E39" s="377" t="s">
        <v>264</v>
      </c>
      <c r="F39" s="378"/>
      <c r="G39" s="291"/>
      <c r="H39" s="303"/>
    </row>
    <row r="40" spans="2:8" ht="54" customHeight="1" x14ac:dyDescent="0.25">
      <c r="B40" s="302"/>
      <c r="C40" s="375" t="s">
        <v>64</v>
      </c>
      <c r="D40" s="376"/>
      <c r="E40" s="377" t="s">
        <v>265</v>
      </c>
      <c r="F40" s="378"/>
      <c r="G40" s="291"/>
      <c r="H40" s="303"/>
    </row>
    <row r="41" spans="2:8" ht="32.450000000000003" customHeight="1" x14ac:dyDescent="0.25">
      <c r="B41" s="302"/>
      <c r="C41" s="375" t="s">
        <v>240</v>
      </c>
      <c r="D41" s="376"/>
      <c r="E41" s="377" t="s">
        <v>241</v>
      </c>
      <c r="F41" s="378"/>
      <c r="G41" s="291"/>
      <c r="H41" s="303"/>
    </row>
    <row r="42" spans="2:8" ht="16.5" x14ac:dyDescent="0.25">
      <c r="B42" s="302"/>
      <c r="C42" s="291"/>
      <c r="D42" s="291"/>
      <c r="E42" s="291"/>
      <c r="F42" s="291"/>
      <c r="G42" s="291"/>
      <c r="H42" s="303"/>
    </row>
    <row r="43" spans="2:8" ht="18.600000000000001" customHeight="1" x14ac:dyDescent="0.25">
      <c r="B43" s="393" t="s">
        <v>217</v>
      </c>
      <c r="C43" s="394"/>
      <c r="D43" s="394"/>
      <c r="E43" s="394"/>
      <c r="F43" s="394"/>
      <c r="G43" s="394"/>
      <c r="H43" s="395"/>
    </row>
    <row r="44" spans="2:8" ht="18.600000000000001" customHeight="1" x14ac:dyDescent="0.25">
      <c r="B44" s="288"/>
      <c r="C44" s="289"/>
      <c r="D44" s="289"/>
      <c r="E44" s="289"/>
      <c r="F44" s="289"/>
      <c r="G44" s="289"/>
      <c r="H44" s="290"/>
    </row>
    <row r="45" spans="2:8" ht="18.600000000000001" customHeight="1" x14ac:dyDescent="0.25">
      <c r="B45" s="353" t="s">
        <v>213</v>
      </c>
      <c r="C45" s="369"/>
      <c r="D45" s="369"/>
      <c r="E45" s="369"/>
      <c r="F45" s="369"/>
      <c r="G45" s="369"/>
      <c r="H45" s="370"/>
    </row>
    <row r="46" spans="2:8" ht="18.600000000000001" customHeight="1" thickBot="1" x14ac:dyDescent="0.3">
      <c r="B46" s="214"/>
      <c r="C46" s="281"/>
      <c r="D46" s="281"/>
      <c r="E46" s="281"/>
      <c r="F46" s="281"/>
      <c r="G46" s="281"/>
      <c r="H46" s="282"/>
    </row>
    <row r="47" spans="2:8" ht="18.600000000000001" customHeight="1" thickTop="1" x14ac:dyDescent="0.25">
      <c r="B47" s="214"/>
      <c r="C47" s="385" t="s">
        <v>184</v>
      </c>
      <c r="D47" s="360"/>
      <c r="E47" s="361" t="s">
        <v>185</v>
      </c>
      <c r="F47" s="362"/>
      <c r="G47" s="281"/>
      <c r="H47" s="282"/>
    </row>
    <row r="48" spans="2:8" ht="53.1" customHeight="1" x14ac:dyDescent="0.25">
      <c r="B48" s="214"/>
      <c r="C48" s="396" t="s">
        <v>174</v>
      </c>
      <c r="D48" s="380"/>
      <c r="E48" s="377" t="s">
        <v>190</v>
      </c>
      <c r="F48" s="378"/>
      <c r="G48" s="281"/>
      <c r="H48" s="282"/>
    </row>
    <row r="49" spans="2:8" ht="54" customHeight="1" x14ac:dyDescent="0.25">
      <c r="B49" s="214"/>
      <c r="C49" s="396" t="s">
        <v>90</v>
      </c>
      <c r="D49" s="380"/>
      <c r="E49" s="377" t="s">
        <v>242</v>
      </c>
      <c r="F49" s="378"/>
      <c r="G49" s="281"/>
      <c r="H49" s="282"/>
    </row>
    <row r="50" spans="2:8" ht="51.95" customHeight="1" x14ac:dyDescent="0.25">
      <c r="B50" s="214"/>
      <c r="C50" s="396" t="s">
        <v>91</v>
      </c>
      <c r="D50" s="380"/>
      <c r="E50" s="377" t="s">
        <v>244</v>
      </c>
      <c r="F50" s="378"/>
      <c r="G50" s="281"/>
      <c r="H50" s="282"/>
    </row>
    <row r="51" spans="2:8" ht="53.45" customHeight="1" x14ac:dyDescent="0.25">
      <c r="B51" s="214"/>
      <c r="C51" s="396" t="s">
        <v>114</v>
      </c>
      <c r="D51" s="380"/>
      <c r="E51" s="377" t="s">
        <v>244</v>
      </c>
      <c r="F51" s="378"/>
      <c r="G51" s="281"/>
      <c r="H51" s="282"/>
    </row>
    <row r="52" spans="2:8" ht="48.6" customHeight="1" x14ac:dyDescent="0.25">
      <c r="B52" s="214"/>
      <c r="C52" s="396" t="s">
        <v>92</v>
      </c>
      <c r="D52" s="380"/>
      <c r="E52" s="377" t="s">
        <v>245</v>
      </c>
      <c r="F52" s="378"/>
      <c r="G52" s="281"/>
      <c r="H52" s="282"/>
    </row>
    <row r="53" spans="2:8" ht="49.5" customHeight="1" x14ac:dyDescent="0.25">
      <c r="B53" s="214"/>
      <c r="C53" s="396" t="s">
        <v>93</v>
      </c>
      <c r="D53" s="380"/>
      <c r="E53" s="377" t="s">
        <v>243</v>
      </c>
      <c r="F53" s="378"/>
      <c r="G53" s="281"/>
      <c r="H53" s="282"/>
    </row>
    <row r="54" spans="2:8" ht="50.1" customHeight="1" x14ac:dyDescent="0.25">
      <c r="B54" s="214"/>
      <c r="C54" s="396" t="s">
        <v>109</v>
      </c>
      <c r="D54" s="380"/>
      <c r="E54" s="377" t="s">
        <v>248</v>
      </c>
      <c r="F54" s="378"/>
      <c r="G54" s="281"/>
      <c r="H54" s="282"/>
    </row>
    <row r="55" spans="2:8" ht="29.45" customHeight="1" x14ac:dyDescent="0.25">
      <c r="B55" s="214"/>
      <c r="C55" s="396" t="s">
        <v>113</v>
      </c>
      <c r="D55" s="380"/>
      <c r="E55" s="377" t="s">
        <v>246</v>
      </c>
      <c r="F55" s="378"/>
      <c r="G55" s="281"/>
      <c r="H55" s="282"/>
    </row>
    <row r="56" spans="2:8" ht="39.950000000000003" customHeight="1" x14ac:dyDescent="0.25">
      <c r="B56" s="214"/>
      <c r="C56" s="396" t="s">
        <v>117</v>
      </c>
      <c r="D56" s="380"/>
      <c r="E56" s="377" t="s">
        <v>247</v>
      </c>
      <c r="F56" s="378"/>
      <c r="G56" s="281"/>
      <c r="H56" s="282"/>
    </row>
    <row r="57" spans="2:8" ht="29.45" customHeight="1" x14ac:dyDescent="0.25">
      <c r="B57" s="214"/>
      <c r="C57" s="396" t="s">
        <v>10</v>
      </c>
      <c r="D57" s="380"/>
      <c r="E57" s="377" t="s">
        <v>202</v>
      </c>
      <c r="F57" s="378"/>
      <c r="G57" s="281"/>
      <c r="H57" s="282"/>
    </row>
    <row r="58" spans="2:8" ht="18.600000000000001" customHeight="1" x14ac:dyDescent="0.25">
      <c r="B58" s="214"/>
      <c r="C58" s="281"/>
      <c r="D58" s="281"/>
      <c r="E58" s="281"/>
      <c r="F58" s="281"/>
      <c r="G58" s="281"/>
      <c r="H58" s="282"/>
    </row>
    <row r="59" spans="2:8" ht="18.600000000000001" customHeight="1" x14ac:dyDescent="0.25">
      <c r="B59" s="386" t="s">
        <v>216</v>
      </c>
      <c r="C59" s="387"/>
      <c r="D59" s="387"/>
      <c r="E59" s="387"/>
      <c r="F59" s="387"/>
      <c r="G59" s="387"/>
      <c r="H59" s="388"/>
    </row>
    <row r="60" spans="2:8" ht="18.600000000000001" customHeight="1" x14ac:dyDescent="0.25">
      <c r="B60" s="214"/>
      <c r="C60" s="281"/>
      <c r="D60" s="281"/>
      <c r="E60" s="281"/>
      <c r="F60" s="281"/>
      <c r="G60" s="281"/>
      <c r="H60" s="282"/>
    </row>
    <row r="61" spans="2:8" ht="18.600000000000001" customHeight="1" x14ac:dyDescent="0.25">
      <c r="B61" s="389" t="s">
        <v>214</v>
      </c>
      <c r="C61" s="390"/>
      <c r="D61" s="390"/>
      <c r="E61" s="390"/>
      <c r="F61" s="390"/>
      <c r="G61" s="390"/>
      <c r="H61" s="391"/>
    </row>
    <row r="62" spans="2:8" ht="18.600000000000001" customHeight="1" x14ac:dyDescent="0.25">
      <c r="B62" s="275"/>
      <c r="C62" s="276"/>
      <c r="D62" s="276"/>
      <c r="E62" s="276"/>
      <c r="F62" s="276"/>
      <c r="G62" s="276"/>
      <c r="H62" s="277"/>
    </row>
    <row r="63" spans="2:8" ht="30" customHeight="1" x14ac:dyDescent="0.25">
      <c r="B63" s="353" t="s">
        <v>215</v>
      </c>
      <c r="C63" s="369"/>
      <c r="D63" s="369"/>
      <c r="E63" s="369"/>
      <c r="F63" s="369"/>
      <c r="G63" s="369"/>
      <c r="H63" s="370"/>
    </row>
    <row r="64" spans="2:8" ht="17.25" thickBot="1" x14ac:dyDescent="0.3">
      <c r="B64" s="214"/>
      <c r="C64" s="281"/>
      <c r="D64" s="281"/>
      <c r="E64" s="281"/>
      <c r="F64" s="281"/>
      <c r="G64" s="281"/>
      <c r="H64" s="282"/>
    </row>
    <row r="65" spans="2:8" ht="30" customHeight="1" thickTop="1" x14ac:dyDescent="0.25">
      <c r="B65" s="214"/>
      <c r="C65" s="385" t="s">
        <v>184</v>
      </c>
      <c r="D65" s="360"/>
      <c r="E65" s="361" t="s">
        <v>185</v>
      </c>
      <c r="F65" s="362"/>
      <c r="G65" s="281"/>
      <c r="H65" s="282"/>
    </row>
    <row r="66" spans="2:8" ht="30" customHeight="1" x14ac:dyDescent="0.25">
      <c r="B66" s="214"/>
      <c r="C66" s="396" t="s">
        <v>124</v>
      </c>
      <c r="D66" s="380"/>
      <c r="E66" s="377" t="s">
        <v>249</v>
      </c>
      <c r="F66" s="378"/>
      <c r="G66" s="281"/>
      <c r="H66" s="282"/>
    </row>
    <row r="67" spans="2:8" ht="44.45" customHeight="1" x14ac:dyDescent="0.25">
      <c r="B67" s="214"/>
      <c r="C67" s="396" t="s">
        <v>125</v>
      </c>
      <c r="D67" s="380"/>
      <c r="E67" s="377" t="s">
        <v>250</v>
      </c>
      <c r="F67" s="378"/>
      <c r="G67" s="281"/>
      <c r="H67" s="282"/>
    </row>
    <row r="68" spans="2:8" ht="51" customHeight="1" x14ac:dyDescent="0.25">
      <c r="B68" s="214"/>
      <c r="C68" s="396" t="s">
        <v>177</v>
      </c>
      <c r="D68" s="380"/>
      <c r="E68" s="377" t="s">
        <v>251</v>
      </c>
      <c r="F68" s="378"/>
      <c r="G68" s="281"/>
      <c r="H68" s="282"/>
    </row>
    <row r="69" spans="2:8" ht="76.5" customHeight="1" x14ac:dyDescent="0.25">
      <c r="B69" s="214"/>
      <c r="C69" s="396" t="s">
        <v>252</v>
      </c>
      <c r="D69" s="380"/>
      <c r="E69" s="377" t="s">
        <v>191</v>
      </c>
      <c r="F69" s="378"/>
      <c r="G69" s="281"/>
      <c r="H69" s="282"/>
    </row>
    <row r="70" spans="2:8" ht="30" customHeight="1" x14ac:dyDescent="0.25">
      <c r="B70" s="214"/>
      <c r="C70" s="396" t="s">
        <v>149</v>
      </c>
      <c r="D70" s="380"/>
      <c r="E70" s="377" t="s">
        <v>254</v>
      </c>
      <c r="F70" s="378"/>
      <c r="G70" s="281"/>
      <c r="H70" s="282"/>
    </row>
    <row r="71" spans="2:8" ht="30" customHeight="1" x14ac:dyDescent="0.25">
      <c r="B71" s="214"/>
      <c r="C71" s="396" t="s">
        <v>255</v>
      </c>
      <c r="D71" s="380"/>
      <c r="E71" s="377" t="s">
        <v>256</v>
      </c>
      <c r="F71" s="378"/>
      <c r="G71" s="281"/>
      <c r="H71" s="282"/>
    </row>
    <row r="72" spans="2:8" ht="30" customHeight="1" x14ac:dyDescent="0.25">
      <c r="B72" s="214"/>
      <c r="C72" s="396" t="s">
        <v>257</v>
      </c>
      <c r="D72" s="380"/>
      <c r="E72" s="377" t="s">
        <v>258</v>
      </c>
      <c r="F72" s="378"/>
      <c r="G72" s="281"/>
      <c r="H72" s="282"/>
    </row>
    <row r="73" spans="2:8" ht="53.45" customHeight="1" x14ac:dyDescent="0.25">
      <c r="B73" s="214"/>
      <c r="C73" s="396" t="s">
        <v>132</v>
      </c>
      <c r="D73" s="380"/>
      <c r="E73" s="377" t="s">
        <v>253</v>
      </c>
      <c r="F73" s="378"/>
      <c r="G73" s="281"/>
      <c r="H73" s="282"/>
    </row>
    <row r="74" spans="2:8" ht="30" customHeight="1" x14ac:dyDescent="0.25">
      <c r="B74" s="214"/>
      <c r="C74" s="281"/>
      <c r="D74" s="281"/>
      <c r="E74" s="281"/>
      <c r="F74" s="281"/>
      <c r="G74" s="281"/>
      <c r="H74" s="282"/>
    </row>
    <row r="75" spans="2:8" ht="18.600000000000001" customHeight="1" x14ac:dyDescent="0.25">
      <c r="B75" s="389" t="s">
        <v>218</v>
      </c>
      <c r="C75" s="390"/>
      <c r="D75" s="390"/>
      <c r="E75" s="390"/>
      <c r="F75" s="390"/>
      <c r="G75" s="390"/>
      <c r="H75" s="391"/>
    </row>
    <row r="76" spans="2:8" ht="18.600000000000001" customHeight="1" x14ac:dyDescent="0.25">
      <c r="B76" s="283"/>
      <c r="C76" s="284"/>
      <c r="D76" s="284"/>
      <c r="E76" s="284"/>
      <c r="F76" s="284"/>
      <c r="G76" s="284"/>
      <c r="H76" s="285"/>
    </row>
    <row r="77" spans="2:8" ht="18.600000000000001" customHeight="1" x14ac:dyDescent="0.25">
      <c r="B77" s="389" t="s">
        <v>219</v>
      </c>
      <c r="C77" s="390"/>
      <c r="D77" s="390"/>
      <c r="E77" s="390"/>
      <c r="F77" s="390"/>
      <c r="G77" s="390"/>
      <c r="H77" s="391"/>
    </row>
    <row r="78" spans="2:8" ht="18.600000000000001" customHeight="1" x14ac:dyDescent="0.25">
      <c r="B78" s="283"/>
      <c r="C78" s="284"/>
      <c r="D78" s="284"/>
      <c r="E78" s="284"/>
      <c r="F78" s="284"/>
      <c r="G78" s="284"/>
      <c r="H78" s="285"/>
    </row>
    <row r="79" spans="2:8" ht="18.600000000000001" customHeight="1" x14ac:dyDescent="0.25">
      <c r="B79" s="389" t="s">
        <v>220</v>
      </c>
      <c r="C79" s="390"/>
      <c r="D79" s="390"/>
      <c r="E79" s="390"/>
      <c r="F79" s="390"/>
      <c r="G79" s="390"/>
      <c r="H79" s="391"/>
    </row>
    <row r="80" spans="2:8" ht="16.5" x14ac:dyDescent="0.25">
      <c r="B80" s="214"/>
      <c r="C80" s="304"/>
      <c r="D80" s="304"/>
      <c r="E80" s="304"/>
      <c r="F80" s="304"/>
      <c r="G80" s="304"/>
      <c r="H80" s="215"/>
    </row>
    <row r="81" spans="2:8" ht="16.5" x14ac:dyDescent="0.25">
      <c r="B81" s="214"/>
      <c r="C81" s="304"/>
      <c r="D81" s="304"/>
      <c r="E81" s="304"/>
      <c r="F81" s="304"/>
      <c r="G81" s="304"/>
      <c r="H81" s="215"/>
    </row>
    <row r="82" spans="2:8" ht="16.5" x14ac:dyDescent="0.25">
      <c r="B82" s="214" t="s">
        <v>261</v>
      </c>
      <c r="C82" s="304"/>
      <c r="D82" s="304"/>
      <c r="E82" s="304"/>
      <c r="F82" s="304"/>
      <c r="G82" s="304"/>
      <c r="H82" s="215"/>
    </row>
    <row r="83" spans="2:8" ht="16.5" x14ac:dyDescent="0.25">
      <c r="B83" s="214"/>
      <c r="C83" s="304"/>
      <c r="D83" s="304"/>
      <c r="E83" s="304"/>
      <c r="F83" s="304"/>
      <c r="G83" s="304"/>
      <c r="H83" s="215"/>
    </row>
    <row r="84" spans="2:8" ht="15.75" thickBot="1" x14ac:dyDescent="0.3">
      <c r="B84" s="296"/>
      <c r="C84" s="301"/>
      <c r="D84" s="305"/>
      <c r="E84" s="306"/>
      <c r="F84" s="306"/>
      <c r="G84" s="307"/>
      <c r="H84" s="297"/>
    </row>
    <row r="85" spans="2:8" ht="15.75" thickTop="1" x14ac:dyDescent="0.25">
      <c r="B85" s="308" t="s">
        <v>262</v>
      </c>
      <c r="C85" s="359" t="s">
        <v>184</v>
      </c>
      <c r="D85" s="360"/>
      <c r="E85" s="361" t="s">
        <v>185</v>
      </c>
      <c r="F85" s="362"/>
      <c r="G85" s="301"/>
      <c r="H85" s="297"/>
    </row>
    <row r="86" spans="2:8" s="213" customFormat="1" x14ac:dyDescent="0.25">
      <c r="B86" s="312">
        <v>2</v>
      </c>
      <c r="C86" s="392" t="s">
        <v>186</v>
      </c>
      <c r="D86" s="372"/>
      <c r="E86" s="373" t="s">
        <v>187</v>
      </c>
      <c r="F86" s="374"/>
      <c r="G86" s="309"/>
      <c r="H86" s="216"/>
    </row>
    <row r="87" spans="2:8" s="213" customFormat="1" ht="17.25" customHeight="1" x14ac:dyDescent="0.25">
      <c r="B87" s="312">
        <v>2</v>
      </c>
      <c r="C87" s="392" t="s">
        <v>221</v>
      </c>
      <c r="D87" s="372"/>
      <c r="E87" s="373" t="s">
        <v>188</v>
      </c>
      <c r="F87" s="374"/>
      <c r="G87" s="309"/>
      <c r="H87" s="216"/>
    </row>
    <row r="88" spans="2:8" s="213" customFormat="1" ht="25.5" customHeight="1" x14ac:dyDescent="0.25">
      <c r="B88" s="312">
        <v>2</v>
      </c>
      <c r="C88" s="392" t="s">
        <v>206</v>
      </c>
      <c r="D88" s="372"/>
      <c r="E88" s="373" t="s">
        <v>235</v>
      </c>
      <c r="F88" s="374"/>
      <c r="G88" s="309"/>
      <c r="H88" s="216"/>
    </row>
    <row r="89" spans="2:8" s="213" customFormat="1" ht="25.5" customHeight="1" x14ac:dyDescent="0.25">
      <c r="B89" s="312">
        <v>2</v>
      </c>
      <c r="C89" s="392" t="s">
        <v>236</v>
      </c>
      <c r="D89" s="372"/>
      <c r="E89" s="373" t="s">
        <v>237</v>
      </c>
      <c r="F89" s="374"/>
      <c r="G89" s="309"/>
      <c r="H89" s="216"/>
    </row>
    <row r="90" spans="2:8" s="213" customFormat="1" ht="66.95" customHeight="1" x14ac:dyDescent="0.25">
      <c r="B90" s="312">
        <v>2</v>
      </c>
      <c r="C90" s="392" t="s">
        <v>223</v>
      </c>
      <c r="D90" s="372"/>
      <c r="E90" s="373" t="s">
        <v>189</v>
      </c>
      <c r="F90" s="374"/>
      <c r="G90" s="309"/>
      <c r="H90" s="216"/>
    </row>
    <row r="91" spans="2:8" s="213" customFormat="1" ht="67.5" customHeight="1" x14ac:dyDescent="0.25">
      <c r="B91" s="312">
        <v>2</v>
      </c>
      <c r="C91" s="380" t="s">
        <v>78</v>
      </c>
      <c r="D91" s="376"/>
      <c r="E91" s="377" t="s">
        <v>234</v>
      </c>
      <c r="F91" s="378"/>
      <c r="G91" s="309"/>
      <c r="H91" s="216"/>
    </row>
    <row r="92" spans="2:8" s="213" customFormat="1" ht="43.5" customHeight="1" x14ac:dyDescent="0.25">
      <c r="B92" s="312">
        <v>2</v>
      </c>
      <c r="C92" s="380" t="s">
        <v>224</v>
      </c>
      <c r="D92" s="376"/>
      <c r="E92" s="377" t="s">
        <v>225</v>
      </c>
      <c r="F92" s="378"/>
      <c r="G92" s="309"/>
      <c r="H92" s="216"/>
    </row>
    <row r="93" spans="2:8" s="213" customFormat="1" ht="35.1" customHeight="1" x14ac:dyDescent="0.25">
      <c r="B93" s="312">
        <v>2</v>
      </c>
      <c r="C93" s="380" t="s">
        <v>226</v>
      </c>
      <c r="D93" s="376"/>
      <c r="E93" s="377" t="s">
        <v>227</v>
      </c>
      <c r="F93" s="378"/>
      <c r="G93" s="309"/>
      <c r="H93" s="216"/>
    </row>
    <row r="94" spans="2:8" s="213" customFormat="1" ht="72.75" customHeight="1" x14ac:dyDescent="0.25">
      <c r="B94" s="312">
        <v>2</v>
      </c>
      <c r="C94" s="380" t="s">
        <v>50</v>
      </c>
      <c r="D94" s="376"/>
      <c r="E94" s="377" t="s">
        <v>259</v>
      </c>
      <c r="F94" s="378"/>
      <c r="G94" s="309"/>
      <c r="H94" s="216"/>
    </row>
    <row r="95" spans="2:8" s="213" customFormat="1" ht="93.95" customHeight="1" x14ac:dyDescent="0.25">
      <c r="B95" s="312">
        <v>2</v>
      </c>
      <c r="C95" s="380" t="s">
        <v>229</v>
      </c>
      <c r="D95" s="376"/>
      <c r="E95" s="377" t="s">
        <v>230</v>
      </c>
      <c r="F95" s="378"/>
      <c r="G95" s="309"/>
      <c r="H95" s="216"/>
    </row>
    <row r="96" spans="2:8" s="213" customFormat="1" ht="93.95" customHeight="1" x14ac:dyDescent="0.25">
      <c r="B96" s="312">
        <v>2</v>
      </c>
      <c r="C96" s="380" t="s">
        <v>231</v>
      </c>
      <c r="D96" s="376"/>
      <c r="E96" s="377" t="s">
        <v>232</v>
      </c>
      <c r="F96" s="378"/>
      <c r="G96" s="309"/>
      <c r="H96" s="216"/>
    </row>
    <row r="97" spans="2:8" s="213" customFormat="1" x14ac:dyDescent="0.25">
      <c r="B97" s="312">
        <v>2</v>
      </c>
      <c r="C97" s="380" t="s">
        <v>166</v>
      </c>
      <c r="D97" s="376"/>
      <c r="E97" s="377" t="s">
        <v>233</v>
      </c>
      <c r="F97" s="378"/>
      <c r="G97" s="309"/>
      <c r="H97" s="216"/>
    </row>
    <row r="98" spans="2:8" s="213" customFormat="1" ht="66.599999999999994" customHeight="1" x14ac:dyDescent="0.25">
      <c r="B98" s="312">
        <v>3</v>
      </c>
      <c r="C98" s="380" t="s">
        <v>199</v>
      </c>
      <c r="D98" s="376"/>
      <c r="E98" s="377" t="s">
        <v>239</v>
      </c>
      <c r="F98" s="378"/>
      <c r="G98" s="309"/>
      <c r="H98" s="216"/>
    </row>
    <row r="99" spans="2:8" s="213" customFormat="1" ht="66.599999999999994" customHeight="1" x14ac:dyDescent="0.25">
      <c r="B99" s="312">
        <v>3</v>
      </c>
      <c r="C99" s="380" t="s">
        <v>171</v>
      </c>
      <c r="D99" s="376"/>
      <c r="E99" s="377" t="s">
        <v>264</v>
      </c>
      <c r="F99" s="378"/>
      <c r="G99" s="309"/>
      <c r="H99" s="216"/>
    </row>
    <row r="100" spans="2:8" s="213" customFormat="1" ht="62.45" customHeight="1" x14ac:dyDescent="0.25">
      <c r="B100" s="312">
        <v>3</v>
      </c>
      <c r="C100" s="380" t="s">
        <v>64</v>
      </c>
      <c r="D100" s="376"/>
      <c r="E100" s="377" t="s">
        <v>265</v>
      </c>
      <c r="F100" s="378"/>
      <c r="G100" s="309"/>
      <c r="H100" s="216"/>
    </row>
    <row r="101" spans="2:8" s="213" customFormat="1" ht="38.450000000000003" customHeight="1" x14ac:dyDescent="0.25">
      <c r="B101" s="312">
        <v>3</v>
      </c>
      <c r="C101" s="380" t="s">
        <v>240</v>
      </c>
      <c r="D101" s="376"/>
      <c r="E101" s="377" t="s">
        <v>241</v>
      </c>
      <c r="F101" s="378"/>
      <c r="G101" s="309"/>
      <c r="H101" s="216"/>
    </row>
    <row r="102" spans="2:8" ht="59.25" customHeight="1" x14ac:dyDescent="0.25">
      <c r="B102" s="313">
        <v>5</v>
      </c>
      <c r="C102" s="379" t="s">
        <v>174</v>
      </c>
      <c r="D102" s="380"/>
      <c r="E102" s="377" t="s">
        <v>260</v>
      </c>
      <c r="F102" s="378"/>
      <c r="G102" s="301"/>
      <c r="H102" s="297"/>
    </row>
    <row r="103" spans="2:8" ht="59.25" customHeight="1" x14ac:dyDescent="0.25">
      <c r="B103" s="313">
        <v>5</v>
      </c>
      <c r="C103" s="379" t="s">
        <v>90</v>
      </c>
      <c r="D103" s="380"/>
      <c r="E103" s="377" t="s">
        <v>242</v>
      </c>
      <c r="F103" s="378"/>
      <c r="G103" s="301"/>
      <c r="H103" s="297"/>
    </row>
    <row r="104" spans="2:8" ht="59.25" customHeight="1" x14ac:dyDescent="0.25">
      <c r="B104" s="313">
        <v>5</v>
      </c>
      <c r="C104" s="379" t="s">
        <v>91</v>
      </c>
      <c r="D104" s="380"/>
      <c r="E104" s="377" t="s">
        <v>244</v>
      </c>
      <c r="F104" s="378"/>
      <c r="G104" s="301"/>
      <c r="H104" s="297"/>
    </row>
    <row r="105" spans="2:8" ht="59.25" customHeight="1" x14ac:dyDescent="0.25">
      <c r="B105" s="313">
        <v>5</v>
      </c>
      <c r="C105" s="379" t="s">
        <v>114</v>
      </c>
      <c r="D105" s="380"/>
      <c r="E105" s="377" t="s">
        <v>244</v>
      </c>
      <c r="F105" s="378"/>
      <c r="G105" s="301"/>
      <c r="H105" s="297"/>
    </row>
    <row r="106" spans="2:8" ht="47.45" customHeight="1" x14ac:dyDescent="0.25">
      <c r="B106" s="313">
        <v>5</v>
      </c>
      <c r="C106" s="379" t="s">
        <v>92</v>
      </c>
      <c r="D106" s="380"/>
      <c r="E106" s="377" t="s">
        <v>245</v>
      </c>
      <c r="F106" s="378"/>
      <c r="G106" s="301"/>
      <c r="H106" s="297"/>
    </row>
    <row r="107" spans="2:8" ht="45.6" customHeight="1" x14ac:dyDescent="0.25">
      <c r="B107" s="313">
        <v>5</v>
      </c>
      <c r="C107" s="379" t="s">
        <v>93</v>
      </c>
      <c r="D107" s="380"/>
      <c r="E107" s="377" t="s">
        <v>243</v>
      </c>
      <c r="F107" s="378"/>
      <c r="G107" s="301"/>
      <c r="H107" s="297"/>
    </row>
    <row r="108" spans="2:8" ht="32.450000000000003" customHeight="1" x14ac:dyDescent="0.25">
      <c r="B108" s="313">
        <v>5</v>
      </c>
      <c r="C108" s="379" t="s">
        <v>109</v>
      </c>
      <c r="D108" s="380"/>
      <c r="E108" s="377" t="s">
        <v>248</v>
      </c>
      <c r="F108" s="378"/>
      <c r="G108" s="301"/>
      <c r="H108" s="297"/>
    </row>
    <row r="109" spans="2:8" ht="33.6" customHeight="1" x14ac:dyDescent="0.25">
      <c r="B109" s="313">
        <v>5</v>
      </c>
      <c r="C109" s="379" t="s">
        <v>113</v>
      </c>
      <c r="D109" s="380"/>
      <c r="E109" s="377" t="s">
        <v>246</v>
      </c>
      <c r="F109" s="378"/>
      <c r="G109" s="301"/>
      <c r="H109" s="297"/>
    </row>
    <row r="110" spans="2:8" ht="33.6" customHeight="1" x14ac:dyDescent="0.25">
      <c r="B110" s="313">
        <v>5</v>
      </c>
      <c r="C110" s="379" t="s">
        <v>117</v>
      </c>
      <c r="D110" s="380"/>
      <c r="E110" s="377" t="s">
        <v>247</v>
      </c>
      <c r="F110" s="378"/>
      <c r="G110" s="301"/>
      <c r="H110" s="297"/>
    </row>
    <row r="111" spans="2:8" x14ac:dyDescent="0.25">
      <c r="B111" s="313">
        <v>5</v>
      </c>
      <c r="C111" s="379" t="s">
        <v>10</v>
      </c>
      <c r="D111" s="380"/>
      <c r="E111" s="377" t="s">
        <v>202</v>
      </c>
      <c r="F111" s="378"/>
      <c r="G111" s="301"/>
      <c r="H111" s="297"/>
    </row>
    <row r="112" spans="2:8" ht="24.95" customHeight="1" x14ac:dyDescent="0.25">
      <c r="B112" s="313">
        <v>8</v>
      </c>
      <c r="C112" s="379" t="s">
        <v>124</v>
      </c>
      <c r="D112" s="380"/>
      <c r="E112" s="377" t="s">
        <v>249</v>
      </c>
      <c r="F112" s="378"/>
      <c r="G112" s="301"/>
      <c r="H112" s="297"/>
    </row>
    <row r="113" spans="2:8" ht="46.5" customHeight="1" x14ac:dyDescent="0.25">
      <c r="B113" s="313">
        <v>8</v>
      </c>
      <c r="C113" s="379" t="s">
        <v>125</v>
      </c>
      <c r="D113" s="380"/>
      <c r="E113" s="377" t="s">
        <v>250</v>
      </c>
      <c r="F113" s="378"/>
      <c r="G113" s="301"/>
      <c r="H113" s="297"/>
    </row>
    <row r="114" spans="2:8" ht="46.5" customHeight="1" x14ac:dyDescent="0.25">
      <c r="B114" s="313">
        <v>8</v>
      </c>
      <c r="C114" s="379" t="s">
        <v>177</v>
      </c>
      <c r="D114" s="380"/>
      <c r="E114" s="377" t="s">
        <v>251</v>
      </c>
      <c r="F114" s="378"/>
      <c r="G114" s="301"/>
      <c r="H114" s="297"/>
    </row>
    <row r="115" spans="2:8" s="213" customFormat="1" ht="82.5" customHeight="1" x14ac:dyDescent="0.25">
      <c r="B115" s="312">
        <v>8</v>
      </c>
      <c r="C115" s="379" t="s">
        <v>252</v>
      </c>
      <c r="D115" s="380"/>
      <c r="E115" s="377" t="s">
        <v>191</v>
      </c>
      <c r="F115" s="378"/>
      <c r="G115" s="309"/>
      <c r="H115" s="216"/>
    </row>
    <row r="116" spans="2:8" s="213" customFormat="1" ht="33.950000000000003" customHeight="1" x14ac:dyDescent="0.25">
      <c r="B116" s="312">
        <v>8</v>
      </c>
      <c r="C116" s="379" t="s">
        <v>149</v>
      </c>
      <c r="D116" s="380"/>
      <c r="E116" s="377" t="s">
        <v>254</v>
      </c>
      <c r="F116" s="378"/>
      <c r="G116" s="309"/>
      <c r="H116" s="216"/>
    </row>
    <row r="117" spans="2:8" s="213" customFormat="1" ht="33.950000000000003" customHeight="1" x14ac:dyDescent="0.25">
      <c r="B117" s="312">
        <v>8</v>
      </c>
      <c r="C117" s="379" t="s">
        <v>255</v>
      </c>
      <c r="D117" s="380"/>
      <c r="E117" s="377" t="s">
        <v>256</v>
      </c>
      <c r="F117" s="378"/>
      <c r="G117" s="309"/>
      <c r="H117" s="216"/>
    </row>
    <row r="118" spans="2:8" s="213" customFormat="1" ht="33.950000000000003" customHeight="1" x14ac:dyDescent="0.25">
      <c r="B118" s="312">
        <v>8</v>
      </c>
      <c r="C118" s="379" t="s">
        <v>257</v>
      </c>
      <c r="D118" s="380"/>
      <c r="E118" s="377" t="s">
        <v>258</v>
      </c>
      <c r="F118" s="378"/>
      <c r="G118" s="309"/>
      <c r="H118" s="216"/>
    </row>
    <row r="119" spans="2:8" s="213" customFormat="1" ht="46.5" customHeight="1" x14ac:dyDescent="0.25">
      <c r="B119" s="312">
        <v>8</v>
      </c>
      <c r="C119" s="379" t="s">
        <v>132</v>
      </c>
      <c r="D119" s="380"/>
      <c r="E119" s="377" t="s">
        <v>253</v>
      </c>
      <c r="F119" s="378"/>
      <c r="G119" s="309"/>
      <c r="H119" s="216"/>
    </row>
    <row r="120" spans="2:8" ht="6.75" customHeight="1" thickBot="1" x14ac:dyDescent="0.3">
      <c r="B120" s="296"/>
      <c r="C120" s="381"/>
      <c r="D120" s="382"/>
      <c r="E120" s="383"/>
      <c r="F120" s="384"/>
      <c r="G120" s="301"/>
      <c r="H120" s="297"/>
    </row>
    <row r="121" spans="2:8" ht="15.75" thickTop="1" x14ac:dyDescent="0.25">
      <c r="B121" s="296"/>
      <c r="C121" s="310"/>
      <c r="D121" s="310"/>
      <c r="E121" s="311"/>
      <c r="F121" s="311"/>
      <c r="G121" s="301"/>
      <c r="H121" s="297"/>
    </row>
    <row r="122" spans="2:8" ht="15.75" thickBot="1" x14ac:dyDescent="0.3">
      <c r="B122" s="298"/>
      <c r="C122" s="299"/>
      <c r="D122" s="299"/>
      <c r="E122" s="299"/>
      <c r="F122" s="299"/>
      <c r="G122" s="299"/>
      <c r="H122" s="300"/>
    </row>
    <row r="126" spans="2:8" x14ac:dyDescent="0.25">
      <c r="B126" s="337" t="s">
        <v>274</v>
      </c>
    </row>
    <row r="127" spans="2:8" ht="48" customHeight="1" x14ac:dyDescent="0.25">
      <c r="B127" s="397" t="s">
        <v>275</v>
      </c>
      <c r="C127" s="397"/>
    </row>
    <row r="128" spans="2:8" x14ac:dyDescent="0.25">
      <c r="B128" s="398">
        <v>44342</v>
      </c>
      <c r="C128" s="398"/>
    </row>
  </sheetData>
  <sheetProtection sheet="1" scenarios="1" formatCells="0" formatColumns="0" formatRows="0"/>
  <autoFilter ref="B85:H119" xr:uid="{00000000-0009-0000-0000-000000000000}">
    <filterColumn colId="1" showButton="0"/>
    <filterColumn colId="3" showButton="0"/>
  </autoFilter>
  <mergeCells count="170">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 ref="E69:F69"/>
    <mergeCell ref="B79:H79"/>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C39:D39"/>
    <mergeCell ref="E39:F39"/>
    <mergeCell ref="B43:H43"/>
    <mergeCell ref="C99:D99"/>
    <mergeCell ref="E99:F99"/>
    <mergeCell ref="C49:D49"/>
    <mergeCell ref="E49:F4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C89:D89"/>
    <mergeCell ref="E89:F89"/>
    <mergeCell ref="E86:F86"/>
    <mergeCell ref="C87:D87"/>
    <mergeCell ref="E87:F87"/>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E92:F92"/>
    <mergeCell ref="C86:D8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119:D119"/>
    <mergeCell ref="E119:F119"/>
    <mergeCell ref="C120:D120"/>
    <mergeCell ref="E120:F120"/>
    <mergeCell ref="C118:D118"/>
    <mergeCell ref="E118:F118"/>
    <mergeCell ref="C117:D117"/>
    <mergeCell ref="E117:F117"/>
    <mergeCell ref="C115:D115"/>
    <mergeCell ref="E115:F115"/>
    <mergeCell ref="C116:D116"/>
    <mergeCell ref="E116:F116"/>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zoomScale="85" zoomScaleNormal="85" workbookViewId="0">
      <selection activeCell="G24" sqref="G24"/>
    </sheetView>
  </sheetViews>
  <sheetFormatPr baseColWidth="10" defaultColWidth="10.85546875" defaultRowHeight="15" x14ac:dyDescent="0.25"/>
  <cols>
    <col min="1" max="1" width="26.42578125" customWidth="1"/>
    <col min="2" max="2" width="29.42578125" customWidth="1"/>
    <col min="4" max="4" width="27.42578125" customWidth="1"/>
    <col min="6" max="6" width="14.42578125" customWidth="1"/>
  </cols>
  <sheetData>
    <row r="1" spans="1:11" s="9" customFormat="1" ht="37.5" customHeight="1" x14ac:dyDescent="0.2">
      <c r="A1" s="414"/>
      <c r="B1" s="458" t="str">
        <f>+'2 CONTEXTO E IDENTIFICACIÓN'!C1</f>
        <v>MAPA DE RIESGOS</v>
      </c>
      <c r="C1" s="50" t="str">
        <f>+'2 CONTEXTO E IDENTIFICACIÓN'!D1</f>
        <v>CÓDIGO:</v>
      </c>
      <c r="D1" s="50">
        <f>+'2 CONTEXTO E IDENTIFICACIÓN'!E1</f>
        <v>0</v>
      </c>
      <c r="F1" s="241" t="str">
        <f>+'2 CONTEXTO E IDENTIFICACIÓN'!$G$4</f>
        <v>Elaboración o Actualización:</v>
      </c>
      <c r="G1" s="262" t="str">
        <f>+IF('2 CONTEXTO E IDENTIFICACIÓN'!$H$4="","",'2 CONTEXTO E IDENTIFICACIÓN'!$H$4)</f>
        <v/>
      </c>
      <c r="H1" s="20"/>
      <c r="I1" s="20"/>
    </row>
    <row r="2" spans="1:11" s="9" customFormat="1" ht="37.5" customHeight="1" x14ac:dyDescent="0.2">
      <c r="A2" s="414"/>
      <c r="B2" s="459"/>
      <c r="C2" s="50" t="str">
        <f>+'2 CONTEXTO E IDENTIFICACIÓN'!D2</f>
        <v>VERSIÓN:</v>
      </c>
      <c r="D2" s="50">
        <f>+'2 CONTEXTO E IDENTIFICACIÓN'!E2</f>
        <v>0</v>
      </c>
      <c r="F2" s="244" t="str">
        <f>+'2 CONTEXTO E IDENTIFICACIÓN'!$E$5</f>
        <v>Vigencia del:</v>
      </c>
      <c r="G2" s="242" t="str">
        <f>+IF('2 CONTEXTO E IDENTIFICACIÓN'!$F$5="","",'2 CONTEXTO E IDENTIFICACIÓN'!$F$5)</f>
        <v/>
      </c>
      <c r="H2" s="243" t="s">
        <v>111</v>
      </c>
      <c r="I2" s="240" t="str">
        <f>+IF('2 CONTEXTO E IDENTIFICACIÓN'!$H$5="","",'2 CONTEXTO E IDENTIFICACIÓN'!$H$5)</f>
        <v/>
      </c>
    </row>
    <row r="3" spans="1:11" s="9" customFormat="1" ht="8.25" customHeight="1" x14ac:dyDescent="0.2">
      <c r="A3" s="22"/>
      <c r="B3" s="22"/>
      <c r="C3" s="22"/>
      <c r="D3" s="52"/>
      <c r="F3" s="56"/>
    </row>
    <row r="4" spans="1:11" s="10" customFormat="1" ht="14.45" customHeight="1" x14ac:dyDescent="0.25">
      <c r="A4" s="27" t="s">
        <v>158</v>
      </c>
      <c r="B4" s="415" t="str">
        <f>+IF('2 CONTEXTO E IDENTIFICACIÓN'!$C$4="","",'2 CONTEXTO E IDENTIFICACIÓN'!$C$4)</f>
        <v/>
      </c>
      <c r="C4" s="415"/>
      <c r="D4" s="415"/>
      <c r="E4" s="144"/>
      <c r="F4" s="145"/>
    </row>
    <row r="5" spans="1:11" ht="15.75" thickBot="1" x14ac:dyDescent="0.3">
      <c r="A5" s="27" t="s">
        <v>156</v>
      </c>
      <c r="B5" s="415" t="str">
        <f>+IF('2 CONTEXTO E IDENTIFICACIÓN'!$E$4="","",'2 CONTEXTO E IDENTIFICACIÓN'!$E$4)</f>
        <v/>
      </c>
      <c r="C5" s="416"/>
      <c r="D5" s="416"/>
    </row>
    <row r="6" spans="1:11" ht="15.75" thickBot="1" x14ac:dyDescent="0.3">
      <c r="A6" s="488" t="s">
        <v>46</v>
      </c>
      <c r="B6" s="489"/>
      <c r="C6" s="489"/>
      <c r="D6" s="489"/>
      <c r="E6" s="489"/>
      <c r="F6" s="489"/>
      <c r="G6" s="489"/>
      <c r="H6" s="489"/>
      <c r="I6" s="489"/>
      <c r="J6" s="489"/>
      <c r="K6" s="490"/>
    </row>
    <row r="7" spans="1:11" ht="6" customHeight="1" thickBot="1" x14ac:dyDescent="0.3">
      <c r="A7" s="488"/>
      <c r="B7" s="489"/>
      <c r="C7" s="489"/>
      <c r="D7" s="489"/>
      <c r="E7" s="489"/>
      <c r="F7" s="489"/>
      <c r="G7" s="489"/>
      <c r="H7" s="489"/>
      <c r="I7" s="489"/>
      <c r="J7" s="489"/>
      <c r="K7" s="490"/>
    </row>
    <row r="8" spans="1:11" ht="34.5" customHeight="1" x14ac:dyDescent="0.25">
      <c r="A8" s="491" t="s">
        <v>47</v>
      </c>
      <c r="B8" s="492"/>
      <c r="C8" s="492"/>
      <c r="D8" s="492"/>
      <c r="E8" s="492"/>
      <c r="F8" s="492"/>
      <c r="G8" s="492"/>
      <c r="H8" s="492"/>
      <c r="I8" s="492"/>
      <c r="J8" s="492"/>
      <c r="K8" s="493"/>
    </row>
    <row r="9" spans="1:11" ht="18.75" customHeight="1" x14ac:dyDescent="0.25">
      <c r="A9" s="497" t="s">
        <v>24</v>
      </c>
      <c r="B9" s="498"/>
      <c r="C9" s="498"/>
      <c r="D9" s="498"/>
      <c r="E9" s="498"/>
      <c r="F9" s="498"/>
      <c r="G9" s="498"/>
      <c r="H9" s="498"/>
      <c r="I9" s="498"/>
      <c r="J9" s="498"/>
      <c r="K9" s="499"/>
    </row>
    <row r="10" spans="1:11" ht="34.5" customHeight="1" x14ac:dyDescent="0.25">
      <c r="A10" s="494" t="s">
        <v>25</v>
      </c>
      <c r="B10" s="495"/>
      <c r="C10" s="495"/>
      <c r="D10" s="495"/>
      <c r="E10" s="495"/>
      <c r="F10" s="495"/>
      <c r="G10" s="495"/>
      <c r="H10" s="495"/>
      <c r="I10" s="495"/>
      <c r="J10" s="495"/>
      <c r="K10" s="496"/>
    </row>
    <row r="11" spans="1:11" ht="50.25" customHeight="1" thickBot="1" x14ac:dyDescent="0.3">
      <c r="A11" s="485" t="s">
        <v>119</v>
      </c>
      <c r="B11" s="486"/>
      <c r="C11" s="486"/>
      <c r="D11" s="486"/>
      <c r="E11" s="486"/>
      <c r="F11" s="486"/>
      <c r="G11" s="486"/>
      <c r="H11" s="486"/>
      <c r="I11" s="486"/>
      <c r="J11" s="486"/>
      <c r="K11" s="487"/>
    </row>
    <row r="12" spans="1:11" x14ac:dyDescent="0.25">
      <c r="A12" s="146"/>
      <c r="B12" s="146"/>
      <c r="C12" s="146"/>
      <c r="D12" s="146"/>
      <c r="E12" s="146"/>
      <c r="F12" s="146"/>
      <c r="G12" s="146"/>
      <c r="H12" s="146"/>
      <c r="I12" s="146"/>
      <c r="J12" s="146"/>
      <c r="K12" s="146"/>
    </row>
    <row r="13" spans="1:11" s="148" customFormat="1" ht="38.25" x14ac:dyDescent="0.25">
      <c r="A13" s="147"/>
      <c r="B13" s="482" t="s">
        <v>31</v>
      </c>
      <c r="C13" s="483"/>
      <c r="D13" s="484" t="s">
        <v>32</v>
      </c>
      <c r="E13" s="484"/>
      <c r="G13" s="95" t="s">
        <v>88</v>
      </c>
    </row>
    <row r="14" spans="1:11" x14ac:dyDescent="0.25">
      <c r="A14" s="149" t="s">
        <v>26</v>
      </c>
      <c r="B14" s="150">
        <f>+COUNTIF('8 MAPA RIESGOS'!$G$9:$G$28,G14)</f>
        <v>3</v>
      </c>
      <c r="C14" s="151">
        <f>+B14/$B$18</f>
        <v>0.23076923076923078</v>
      </c>
      <c r="D14" s="150">
        <f>+COUNTIF('8 MAPA RIESGOS'!$L$9:$L$28,G14)</f>
        <v>3</v>
      </c>
      <c r="E14" s="151">
        <f>+D14/$D$18</f>
        <v>0.23076923076923078</v>
      </c>
      <c r="G14" s="125" t="s">
        <v>84</v>
      </c>
    </row>
    <row r="15" spans="1:11" x14ac:dyDescent="0.25">
      <c r="A15" s="149" t="s">
        <v>27</v>
      </c>
      <c r="B15" s="150">
        <f>+COUNTIF('8 MAPA RIESGOS'!$G$9:$G$28,G15)</f>
        <v>8</v>
      </c>
      <c r="C15" s="151">
        <f t="shared" ref="C15:C18" si="0">+B15/$B$18</f>
        <v>0.61538461538461542</v>
      </c>
      <c r="D15" s="150">
        <f>+COUNTIF('8 MAPA RIESGOS'!$L$9:$L$28,G15)</f>
        <v>8</v>
      </c>
      <c r="E15" s="151">
        <f t="shared" ref="E15:E18" si="1">+D15/$D$18</f>
        <v>0.61538461538461542</v>
      </c>
      <c r="G15" s="108" t="s">
        <v>85</v>
      </c>
    </row>
    <row r="16" spans="1:11" x14ac:dyDescent="0.25">
      <c r="A16" s="149" t="s">
        <v>28</v>
      </c>
      <c r="B16" s="150">
        <f>+COUNTIF('8 MAPA RIESGOS'!$G$9:$G$28,G16)</f>
        <v>1</v>
      </c>
      <c r="C16" s="151">
        <f t="shared" si="0"/>
        <v>7.6923076923076927E-2</v>
      </c>
      <c r="D16" s="150">
        <f>+COUNTIF('8 MAPA RIESGOS'!$L$9:$L$28,G16)</f>
        <v>1</v>
      </c>
      <c r="E16" s="151">
        <f t="shared" si="1"/>
        <v>7.6923076923076927E-2</v>
      </c>
      <c r="G16" s="112" t="s">
        <v>5</v>
      </c>
    </row>
    <row r="17" spans="1:7" x14ac:dyDescent="0.25">
      <c r="A17" s="149" t="s">
        <v>29</v>
      </c>
      <c r="B17" s="150">
        <f>+COUNTIF('8 MAPA RIESGOS'!$G$9:$G$28,G17)</f>
        <v>1</v>
      </c>
      <c r="C17" s="151">
        <f t="shared" si="0"/>
        <v>7.6923076923076927E-2</v>
      </c>
      <c r="D17" s="150">
        <f>+COUNTIF('8 MAPA RIESGOS'!$L$9:$L$28,G17)</f>
        <v>1</v>
      </c>
      <c r="E17" s="151">
        <f t="shared" si="1"/>
        <v>7.6923076923076927E-2</v>
      </c>
      <c r="G17" s="116" t="s">
        <v>86</v>
      </c>
    </row>
    <row r="18" spans="1:7" x14ac:dyDescent="0.25">
      <c r="A18" s="149" t="s">
        <v>30</v>
      </c>
      <c r="B18" s="150">
        <f>+SUM(B14:B17)</f>
        <v>13</v>
      </c>
      <c r="C18" s="151">
        <f t="shared" si="0"/>
        <v>1</v>
      </c>
      <c r="D18" s="150">
        <f>+SUM(D14:D17)</f>
        <v>13</v>
      </c>
      <c r="E18" s="151">
        <f t="shared" si="1"/>
        <v>1</v>
      </c>
    </row>
    <row r="20" spans="1:7" s="152" customFormat="1" x14ac:dyDescent="0.25">
      <c r="B20" s="153" t="s">
        <v>31</v>
      </c>
      <c r="D20" s="153" t="s">
        <v>32</v>
      </c>
    </row>
    <row r="21" spans="1:7" s="152" customFormat="1" ht="41.45" customHeight="1" x14ac:dyDescent="0.25">
      <c r="B21" s="154" t="str">
        <f>+IF((B14/B18)&gt;=0.2,G14,+IF(((B14/B18)+(B15/B18))&gt;=0.3,G15,+IF(((B14/B18)+(B15/B18)+(B16/B18))&gt;=0.4,G16,+IF((B14/B18)+(B15/B18)+(B16/B18)+(B17/B18)&gt;=0.5,G17,""))))</f>
        <v>Extremo</v>
      </c>
      <c r="D21" s="154" t="str">
        <f>+IF((D14/D18)&gt;=0.2,G14,+IF(((D14/D18)+(D15/D18))&gt;=0.3,G15,+IF(((D14/D18)+(D15/D18)+(D16/D18))&gt;=0.4,G16,+IF((D14/D18)+(D15/D18)+(D16/D18)+(D17/D18)&gt;=0.5,G17,""))))</f>
        <v>Extremo</v>
      </c>
    </row>
  </sheetData>
  <sheetProtection sheet="1" formatCells="0" formatColumns="0" formatRows="0"/>
  <mergeCells count="12">
    <mergeCell ref="A1:A2"/>
    <mergeCell ref="A7:K7"/>
    <mergeCell ref="A8:K8"/>
    <mergeCell ref="A10:K10"/>
    <mergeCell ref="A9:K9"/>
    <mergeCell ref="B1:B2"/>
    <mergeCell ref="B13:C13"/>
    <mergeCell ref="D13:E13"/>
    <mergeCell ref="A11:K11"/>
    <mergeCell ref="A6:K6"/>
    <mergeCell ref="B4:D4"/>
    <mergeCell ref="B5:D5"/>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3"/>
  <sheetViews>
    <sheetView view="pageBreakPreview" zoomScale="110" zoomScaleNormal="100" zoomScaleSheetLayoutView="110" workbookViewId="0">
      <selection activeCell="K12" sqref="K12"/>
    </sheetView>
  </sheetViews>
  <sheetFormatPr baseColWidth="10" defaultRowHeight="15" x14ac:dyDescent="0.25"/>
  <cols>
    <col min="1" max="1" width="17.42578125" style="326" customWidth="1"/>
    <col min="2" max="2" width="23.42578125" customWidth="1"/>
    <col min="3" max="3" width="12.42578125" customWidth="1"/>
    <col min="4" max="4" width="16.42578125" customWidth="1"/>
    <col min="257" max="257" width="17.7109375" customWidth="1"/>
    <col min="258" max="258" width="23.42578125" customWidth="1"/>
    <col min="260" max="260" width="12.7109375" customWidth="1"/>
    <col min="513" max="513" width="17.7109375" customWidth="1"/>
    <col min="514" max="514" width="23.42578125" customWidth="1"/>
    <col min="516" max="516" width="12.7109375" customWidth="1"/>
    <col min="769" max="769" width="17.7109375" customWidth="1"/>
    <col min="770" max="770" width="23.42578125" customWidth="1"/>
    <col min="772" max="772" width="12.7109375" customWidth="1"/>
    <col min="1025" max="1025" width="17.7109375" customWidth="1"/>
    <col min="1026" max="1026" width="23.42578125" customWidth="1"/>
    <col min="1028" max="1028" width="12.7109375" customWidth="1"/>
    <col min="1281" max="1281" width="17.7109375" customWidth="1"/>
    <col min="1282" max="1282" width="23.42578125" customWidth="1"/>
    <col min="1284" max="1284" width="12.7109375" customWidth="1"/>
    <col min="1537" max="1537" width="17.7109375" customWidth="1"/>
    <col min="1538" max="1538" width="23.42578125" customWidth="1"/>
    <col min="1540" max="1540" width="12.7109375" customWidth="1"/>
    <col min="1793" max="1793" width="17.7109375" customWidth="1"/>
    <col min="1794" max="1794" width="23.42578125" customWidth="1"/>
    <col min="1796" max="1796" width="12.7109375" customWidth="1"/>
    <col min="2049" max="2049" width="17.7109375" customWidth="1"/>
    <col min="2050" max="2050" width="23.42578125" customWidth="1"/>
    <col min="2052" max="2052" width="12.7109375" customWidth="1"/>
    <col min="2305" max="2305" width="17.7109375" customWidth="1"/>
    <col min="2306" max="2306" width="23.42578125" customWidth="1"/>
    <col min="2308" max="2308" width="12.7109375" customWidth="1"/>
    <col min="2561" max="2561" width="17.7109375" customWidth="1"/>
    <col min="2562" max="2562" width="23.42578125" customWidth="1"/>
    <col min="2564" max="2564" width="12.7109375" customWidth="1"/>
    <col min="2817" max="2817" width="17.7109375" customWidth="1"/>
    <col min="2818" max="2818" width="23.42578125" customWidth="1"/>
    <col min="2820" max="2820" width="12.7109375" customWidth="1"/>
    <col min="3073" max="3073" width="17.7109375" customWidth="1"/>
    <col min="3074" max="3074" width="23.42578125" customWidth="1"/>
    <col min="3076" max="3076" width="12.7109375" customWidth="1"/>
    <col min="3329" max="3329" width="17.7109375" customWidth="1"/>
    <col min="3330" max="3330" width="23.42578125" customWidth="1"/>
    <col min="3332" max="3332" width="12.7109375" customWidth="1"/>
    <col min="3585" max="3585" width="17.7109375" customWidth="1"/>
    <col min="3586" max="3586" width="23.42578125" customWidth="1"/>
    <col min="3588" max="3588" width="12.7109375" customWidth="1"/>
    <col min="3841" max="3841" width="17.7109375" customWidth="1"/>
    <col min="3842" max="3842" width="23.42578125" customWidth="1"/>
    <col min="3844" max="3844" width="12.7109375" customWidth="1"/>
    <col min="4097" max="4097" width="17.7109375" customWidth="1"/>
    <col min="4098" max="4098" width="23.42578125" customWidth="1"/>
    <col min="4100" max="4100" width="12.7109375" customWidth="1"/>
    <col min="4353" max="4353" width="17.7109375" customWidth="1"/>
    <col min="4354" max="4354" width="23.42578125" customWidth="1"/>
    <col min="4356" max="4356" width="12.7109375" customWidth="1"/>
    <col min="4609" max="4609" width="17.7109375" customWidth="1"/>
    <col min="4610" max="4610" width="23.42578125" customWidth="1"/>
    <col min="4612" max="4612" width="12.7109375" customWidth="1"/>
    <col min="4865" max="4865" width="17.7109375" customWidth="1"/>
    <col min="4866" max="4866" width="23.42578125" customWidth="1"/>
    <col min="4868" max="4868" width="12.7109375" customWidth="1"/>
    <col min="5121" max="5121" width="17.7109375" customWidth="1"/>
    <col min="5122" max="5122" width="23.42578125" customWidth="1"/>
    <col min="5124" max="5124" width="12.7109375" customWidth="1"/>
    <col min="5377" max="5377" width="17.7109375" customWidth="1"/>
    <col min="5378" max="5378" width="23.42578125" customWidth="1"/>
    <col min="5380" max="5380" width="12.7109375" customWidth="1"/>
    <col min="5633" max="5633" width="17.7109375" customWidth="1"/>
    <col min="5634" max="5634" width="23.42578125" customWidth="1"/>
    <col min="5636" max="5636" width="12.7109375" customWidth="1"/>
    <col min="5889" max="5889" width="17.7109375" customWidth="1"/>
    <col min="5890" max="5890" width="23.42578125" customWidth="1"/>
    <col min="5892" max="5892" width="12.7109375" customWidth="1"/>
    <col min="6145" max="6145" width="17.7109375" customWidth="1"/>
    <col min="6146" max="6146" width="23.42578125" customWidth="1"/>
    <col min="6148" max="6148" width="12.7109375" customWidth="1"/>
    <col min="6401" max="6401" width="17.7109375" customWidth="1"/>
    <col min="6402" max="6402" width="23.42578125" customWidth="1"/>
    <col min="6404" max="6404" width="12.7109375" customWidth="1"/>
    <col min="6657" max="6657" width="17.7109375" customWidth="1"/>
    <col min="6658" max="6658" width="23.42578125" customWidth="1"/>
    <col min="6660" max="6660" width="12.7109375" customWidth="1"/>
    <col min="6913" max="6913" width="17.7109375" customWidth="1"/>
    <col min="6914" max="6914" width="23.42578125" customWidth="1"/>
    <col min="6916" max="6916" width="12.7109375" customWidth="1"/>
    <col min="7169" max="7169" width="17.7109375" customWidth="1"/>
    <col min="7170" max="7170" width="23.42578125" customWidth="1"/>
    <col min="7172" max="7172" width="12.7109375" customWidth="1"/>
    <col min="7425" max="7425" width="17.7109375" customWidth="1"/>
    <col min="7426" max="7426" width="23.42578125" customWidth="1"/>
    <col min="7428" max="7428" width="12.7109375" customWidth="1"/>
    <col min="7681" max="7681" width="17.7109375" customWidth="1"/>
    <col min="7682" max="7682" width="23.42578125" customWidth="1"/>
    <col min="7684" max="7684" width="12.7109375" customWidth="1"/>
    <col min="7937" max="7937" width="17.7109375" customWidth="1"/>
    <col min="7938" max="7938" width="23.42578125" customWidth="1"/>
    <col min="7940" max="7940" width="12.7109375" customWidth="1"/>
    <col min="8193" max="8193" width="17.7109375" customWidth="1"/>
    <col min="8194" max="8194" width="23.42578125" customWidth="1"/>
    <col min="8196" max="8196" width="12.7109375" customWidth="1"/>
    <col min="8449" max="8449" width="17.7109375" customWidth="1"/>
    <col min="8450" max="8450" width="23.42578125" customWidth="1"/>
    <col min="8452" max="8452" width="12.7109375" customWidth="1"/>
    <col min="8705" max="8705" width="17.7109375" customWidth="1"/>
    <col min="8706" max="8706" width="23.42578125" customWidth="1"/>
    <col min="8708" max="8708" width="12.7109375" customWidth="1"/>
    <col min="8961" max="8961" width="17.7109375" customWidth="1"/>
    <col min="8962" max="8962" width="23.42578125" customWidth="1"/>
    <col min="8964" max="8964" width="12.7109375" customWidth="1"/>
    <col min="9217" max="9217" width="17.7109375" customWidth="1"/>
    <col min="9218" max="9218" width="23.42578125" customWidth="1"/>
    <col min="9220" max="9220" width="12.7109375" customWidth="1"/>
    <col min="9473" max="9473" width="17.7109375" customWidth="1"/>
    <col min="9474" max="9474" width="23.42578125" customWidth="1"/>
    <col min="9476" max="9476" width="12.7109375" customWidth="1"/>
    <col min="9729" max="9729" width="17.7109375" customWidth="1"/>
    <col min="9730" max="9730" width="23.42578125" customWidth="1"/>
    <col min="9732" max="9732" width="12.7109375" customWidth="1"/>
    <col min="9985" max="9985" width="17.7109375" customWidth="1"/>
    <col min="9986" max="9986" width="23.42578125" customWidth="1"/>
    <col min="9988" max="9988" width="12.7109375" customWidth="1"/>
    <col min="10241" max="10241" width="17.7109375" customWidth="1"/>
    <col min="10242" max="10242" width="23.42578125" customWidth="1"/>
    <col min="10244" max="10244" width="12.7109375" customWidth="1"/>
    <col min="10497" max="10497" width="17.7109375" customWidth="1"/>
    <col min="10498" max="10498" width="23.42578125" customWidth="1"/>
    <col min="10500" max="10500" width="12.7109375" customWidth="1"/>
    <col min="10753" max="10753" width="17.7109375" customWidth="1"/>
    <col min="10754" max="10754" width="23.42578125" customWidth="1"/>
    <col min="10756" max="10756" width="12.7109375" customWidth="1"/>
    <col min="11009" max="11009" width="17.7109375" customWidth="1"/>
    <col min="11010" max="11010" width="23.42578125" customWidth="1"/>
    <col min="11012" max="11012" width="12.7109375" customWidth="1"/>
    <col min="11265" max="11265" width="17.7109375" customWidth="1"/>
    <col min="11266" max="11266" width="23.42578125" customWidth="1"/>
    <col min="11268" max="11268" width="12.7109375" customWidth="1"/>
    <col min="11521" max="11521" width="17.7109375" customWidth="1"/>
    <col min="11522" max="11522" width="23.42578125" customWidth="1"/>
    <col min="11524" max="11524" width="12.7109375" customWidth="1"/>
    <col min="11777" max="11777" width="17.7109375" customWidth="1"/>
    <col min="11778" max="11778" width="23.42578125" customWidth="1"/>
    <col min="11780" max="11780" width="12.7109375" customWidth="1"/>
    <col min="12033" max="12033" width="17.7109375" customWidth="1"/>
    <col min="12034" max="12034" width="23.42578125" customWidth="1"/>
    <col min="12036" max="12036" width="12.7109375" customWidth="1"/>
    <col min="12289" max="12289" width="17.7109375" customWidth="1"/>
    <col min="12290" max="12290" width="23.42578125" customWidth="1"/>
    <col min="12292" max="12292" width="12.7109375" customWidth="1"/>
    <col min="12545" max="12545" width="17.7109375" customWidth="1"/>
    <col min="12546" max="12546" width="23.42578125" customWidth="1"/>
    <col min="12548" max="12548" width="12.7109375" customWidth="1"/>
    <col min="12801" max="12801" width="17.7109375" customWidth="1"/>
    <col min="12802" max="12802" width="23.42578125" customWidth="1"/>
    <col min="12804" max="12804" width="12.7109375" customWidth="1"/>
    <col min="13057" max="13057" width="17.7109375" customWidth="1"/>
    <col min="13058" max="13058" width="23.42578125" customWidth="1"/>
    <col min="13060" max="13060" width="12.7109375" customWidth="1"/>
    <col min="13313" max="13313" width="17.7109375" customWidth="1"/>
    <col min="13314" max="13314" width="23.42578125" customWidth="1"/>
    <col min="13316" max="13316" width="12.7109375" customWidth="1"/>
    <col min="13569" max="13569" width="17.7109375" customWidth="1"/>
    <col min="13570" max="13570" width="23.42578125" customWidth="1"/>
    <col min="13572" max="13572" width="12.7109375" customWidth="1"/>
    <col min="13825" max="13825" width="17.7109375" customWidth="1"/>
    <col min="13826" max="13826" width="23.42578125" customWidth="1"/>
    <col min="13828" max="13828" width="12.7109375" customWidth="1"/>
    <col min="14081" max="14081" width="17.7109375" customWidth="1"/>
    <col min="14082" max="14082" width="23.42578125" customWidth="1"/>
    <col min="14084" max="14084" width="12.7109375" customWidth="1"/>
    <col min="14337" max="14337" width="17.7109375" customWidth="1"/>
    <col min="14338" max="14338" width="23.42578125" customWidth="1"/>
    <col min="14340" max="14340" width="12.7109375" customWidth="1"/>
    <col min="14593" max="14593" width="17.7109375" customWidth="1"/>
    <col min="14594" max="14594" width="23.42578125" customWidth="1"/>
    <col min="14596" max="14596" width="12.7109375" customWidth="1"/>
    <col min="14849" max="14849" width="17.7109375" customWidth="1"/>
    <col min="14850" max="14850" width="23.42578125" customWidth="1"/>
    <col min="14852" max="14852" width="12.7109375" customWidth="1"/>
    <col min="15105" max="15105" width="17.7109375" customWidth="1"/>
    <col min="15106" max="15106" width="23.42578125" customWidth="1"/>
    <col min="15108" max="15108" width="12.7109375" customWidth="1"/>
    <col min="15361" max="15361" width="17.7109375" customWidth="1"/>
    <col min="15362" max="15362" width="23.42578125" customWidth="1"/>
    <col min="15364" max="15364" width="12.7109375" customWidth="1"/>
    <col min="15617" max="15617" width="17.7109375" customWidth="1"/>
    <col min="15618" max="15618" width="23.42578125" customWidth="1"/>
    <col min="15620" max="15620" width="12.7109375" customWidth="1"/>
    <col min="15873" max="15873" width="17.7109375" customWidth="1"/>
    <col min="15874" max="15874" width="23.42578125" customWidth="1"/>
    <col min="15876" max="15876" width="12.7109375" customWidth="1"/>
    <col min="16129" max="16129" width="17.7109375" customWidth="1"/>
    <col min="16130" max="16130" width="23.42578125" customWidth="1"/>
    <col min="16132" max="16132" width="12.7109375" customWidth="1"/>
  </cols>
  <sheetData>
    <row r="1" spans="1:4" ht="36.75" customHeight="1" x14ac:dyDescent="0.25">
      <c r="A1" s="500"/>
      <c r="B1" s="414" t="str">
        <f>+'2 CONTEXTO E IDENTIFICACIÓN'!C1</f>
        <v>MAPA DE RIESGOS</v>
      </c>
      <c r="C1" s="50" t="str">
        <f>+'2 CONTEXTO E IDENTIFICACIÓN'!D1</f>
        <v>CÓDIGO:</v>
      </c>
      <c r="D1" s="167">
        <f>+'2 CONTEXTO E IDENTIFICACIÓN'!E1</f>
        <v>0</v>
      </c>
    </row>
    <row r="2" spans="1:4" ht="36.75" customHeight="1" x14ac:dyDescent="0.25">
      <c r="A2" s="500"/>
      <c r="B2" s="414"/>
      <c r="C2" s="50" t="str">
        <f>+'2 CONTEXTO E IDENTIFICACIÓN'!D2</f>
        <v>VERSIÓN:</v>
      </c>
      <c r="D2" s="167">
        <f>+'2 CONTEXTO E IDENTIFICACIÓN'!E2</f>
        <v>0</v>
      </c>
    </row>
    <row r="3" spans="1:4" s="235" customFormat="1" x14ac:dyDescent="0.25">
      <c r="A3" s="322" t="s">
        <v>12</v>
      </c>
      <c r="B3" s="502" t="s">
        <v>48</v>
      </c>
      <c r="C3" s="502"/>
      <c r="D3" s="502"/>
    </row>
    <row r="4" spans="1:4" ht="69.75" customHeight="1" x14ac:dyDescent="0.25">
      <c r="A4" s="323"/>
      <c r="B4" s="503"/>
      <c r="C4" s="503"/>
      <c r="D4" s="503"/>
    </row>
    <row r="5" spans="1:4" s="236" customFormat="1" ht="91.5" customHeight="1" x14ac:dyDescent="0.25">
      <c r="A5" s="323"/>
      <c r="B5" s="503"/>
      <c r="C5" s="503"/>
      <c r="D5" s="503"/>
    </row>
    <row r="6" spans="1:4" x14ac:dyDescent="0.25">
      <c r="A6" s="324"/>
      <c r="B6" s="501"/>
      <c r="C6" s="501"/>
      <c r="D6" s="501"/>
    </row>
    <row r="7" spans="1:4" x14ac:dyDescent="0.25">
      <c r="A7" s="324"/>
      <c r="B7" s="501"/>
      <c r="C7" s="501"/>
      <c r="D7" s="501"/>
    </row>
    <row r="8" spans="1:4" x14ac:dyDescent="0.25">
      <c r="A8" s="324"/>
      <c r="B8" s="504"/>
      <c r="C8" s="504"/>
      <c r="D8" s="504"/>
    </row>
    <row r="9" spans="1:4" x14ac:dyDescent="0.25">
      <c r="A9" s="324"/>
      <c r="B9" s="501"/>
      <c r="C9" s="501"/>
      <c r="D9" s="501"/>
    </row>
    <row r="10" spans="1:4" x14ac:dyDescent="0.25">
      <c r="A10" s="325"/>
      <c r="B10" s="237"/>
      <c r="C10" s="237"/>
      <c r="D10" s="237"/>
    </row>
    <row r="11" spans="1:4" x14ac:dyDescent="0.25">
      <c r="A11" s="325"/>
      <c r="B11" s="237"/>
      <c r="C11" s="237"/>
      <c r="D11" s="237"/>
    </row>
    <row r="12" spans="1:4" x14ac:dyDescent="0.25">
      <c r="A12" s="325"/>
      <c r="B12" s="237"/>
      <c r="C12" s="237"/>
      <c r="D12" s="237"/>
    </row>
    <row r="13" spans="1:4" x14ac:dyDescent="0.25">
      <c r="A13" s="325"/>
      <c r="B13" s="237"/>
      <c r="C13" s="237"/>
      <c r="D13" s="237"/>
    </row>
    <row r="14" spans="1:4" x14ac:dyDescent="0.25">
      <c r="A14" s="325"/>
      <c r="B14" s="237"/>
      <c r="C14" s="237"/>
      <c r="D14" s="237"/>
    </row>
    <row r="15" spans="1:4" x14ac:dyDescent="0.25">
      <c r="A15" s="325"/>
      <c r="B15" s="237"/>
      <c r="C15" s="237"/>
      <c r="D15" s="237"/>
    </row>
    <row r="16" spans="1:4" x14ac:dyDescent="0.25">
      <c r="A16" s="325"/>
      <c r="B16" s="237"/>
      <c r="C16" s="237"/>
      <c r="D16" s="237"/>
    </row>
    <row r="17" spans="1:4" x14ac:dyDescent="0.25">
      <c r="A17" s="325"/>
      <c r="B17" s="237"/>
      <c r="C17" s="237"/>
      <c r="D17" s="237"/>
    </row>
    <row r="18" spans="1:4" x14ac:dyDescent="0.25">
      <c r="A18" s="325"/>
      <c r="B18" s="237"/>
      <c r="C18" s="237"/>
      <c r="D18" s="237"/>
    </row>
    <row r="19" spans="1:4" x14ac:dyDescent="0.25">
      <c r="A19" s="325"/>
      <c r="B19" s="237"/>
      <c r="C19" s="237"/>
      <c r="D19" s="237"/>
    </row>
    <row r="20" spans="1:4" x14ac:dyDescent="0.25">
      <c r="A20" s="325"/>
      <c r="B20" s="237"/>
      <c r="C20" s="237"/>
      <c r="D20" s="237"/>
    </row>
    <row r="21" spans="1:4" x14ac:dyDescent="0.25">
      <c r="A21" s="325"/>
      <c r="B21" s="237"/>
      <c r="C21" s="237"/>
      <c r="D21" s="237"/>
    </row>
    <row r="22" spans="1:4" x14ac:dyDescent="0.25">
      <c r="A22" s="325"/>
      <c r="B22" s="237"/>
      <c r="C22" s="237"/>
      <c r="D22" s="237"/>
    </row>
    <row r="23" spans="1:4" x14ac:dyDescent="0.25">
      <c r="A23" s="325"/>
      <c r="B23" s="237"/>
      <c r="C23" s="237"/>
      <c r="D23" s="237"/>
    </row>
  </sheetData>
  <sheetProtection sheet="1" scenarios="1" formatCells="0" formatColumns="0" formatRows="0" insertRows="0"/>
  <mergeCells count="9">
    <mergeCell ref="A1:A2"/>
    <mergeCell ref="B9:D9"/>
    <mergeCell ref="B3:D3"/>
    <mergeCell ref="B5:D5"/>
    <mergeCell ref="B8:D8"/>
    <mergeCell ref="B4:D4"/>
    <mergeCell ref="B7:D7"/>
    <mergeCell ref="B6:D6"/>
    <mergeCell ref="B1:B2"/>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2"/>
  <sheetViews>
    <sheetView showGridLines="0" zoomScale="90" zoomScaleNormal="90" workbookViewId="0">
      <pane ySplit="8" topLeftCell="A21" activePane="bottomLeft" state="frozen"/>
      <selection pane="bottomLeft" activeCell="G21" sqref="G21"/>
    </sheetView>
  </sheetViews>
  <sheetFormatPr baseColWidth="10" defaultColWidth="11.42578125" defaultRowHeight="14.25" x14ac:dyDescent="0.25"/>
  <cols>
    <col min="1" max="1" width="21.42578125" style="10" customWidth="1"/>
    <col min="2" max="2" width="16" style="10" customWidth="1"/>
    <col min="3" max="3" width="34" style="10" customWidth="1"/>
    <col min="4" max="4" width="26" style="10" customWidth="1"/>
    <col min="5" max="5" width="28.42578125" style="10" customWidth="1"/>
    <col min="6" max="6" width="36.85546875" style="10" customWidth="1"/>
    <col min="7" max="7" width="24.42578125" style="10" customWidth="1"/>
    <col min="8" max="8" width="30.85546875" style="10" customWidth="1"/>
    <col min="9" max="9" width="30" style="10" hidden="1" customWidth="1"/>
    <col min="10" max="10" width="26.28515625" style="10" customWidth="1"/>
    <col min="11" max="30" width="11.42578125" style="10" customWidth="1"/>
    <col min="31" max="31" width="8.140625" style="10" customWidth="1"/>
    <col min="32" max="36" width="32.28515625" style="10" customWidth="1"/>
    <col min="37" max="16378" width="11.42578125" style="10"/>
    <col min="16379" max="16384" width="25.42578125" style="10" customWidth="1"/>
  </cols>
  <sheetData>
    <row r="1" spans="1:10" s="9" customFormat="1" ht="37.5" hidden="1" customHeight="1" x14ac:dyDescent="0.2">
      <c r="A1" s="402"/>
      <c r="B1" s="339"/>
      <c r="C1" s="401" t="s">
        <v>11</v>
      </c>
      <c r="D1" s="257" t="s">
        <v>133</v>
      </c>
      <c r="E1" s="257"/>
      <c r="H1" s="182"/>
      <c r="I1" s="182"/>
      <c r="J1" s="182"/>
    </row>
    <row r="2" spans="1:10" s="9" customFormat="1" ht="37.5" hidden="1" customHeight="1" x14ac:dyDescent="0.2">
      <c r="A2" s="402"/>
      <c r="B2" s="339"/>
      <c r="C2" s="401"/>
      <c r="D2" s="257" t="s">
        <v>134</v>
      </c>
      <c r="E2" s="258"/>
      <c r="H2" s="182"/>
      <c r="I2" s="182"/>
      <c r="J2" s="182"/>
    </row>
    <row r="3" spans="1:10" s="9" customFormat="1" ht="3.95" hidden="1" customHeight="1" x14ac:dyDescent="0.2">
      <c r="A3" s="254"/>
      <c r="B3" s="254"/>
      <c r="C3" s="254"/>
      <c r="D3" s="255"/>
      <c r="E3" s="256"/>
      <c r="H3" s="182"/>
      <c r="I3" s="182"/>
      <c r="J3" s="182"/>
    </row>
    <row r="4" spans="1:10" ht="27" hidden="1" customHeight="1" x14ac:dyDescent="0.25">
      <c r="A4" s="19" t="s">
        <v>158</v>
      </c>
      <c r="B4" s="19"/>
      <c r="C4" s="253"/>
      <c r="D4" s="19" t="s">
        <v>156</v>
      </c>
      <c r="E4" s="400"/>
      <c r="F4" s="400"/>
      <c r="G4" s="168" t="s">
        <v>206</v>
      </c>
      <c r="H4" s="165"/>
    </row>
    <row r="5" spans="1:10" ht="30" hidden="1" x14ac:dyDescent="0.25">
      <c r="A5" s="19" t="s">
        <v>157</v>
      </c>
      <c r="B5" s="19"/>
      <c r="C5" s="403"/>
      <c r="D5" s="403"/>
      <c r="E5" s="166" t="s">
        <v>205</v>
      </c>
      <c r="F5" s="165"/>
      <c r="G5" s="161" t="s">
        <v>111</v>
      </c>
      <c r="H5" s="165"/>
    </row>
    <row r="6" spans="1:10" ht="15" x14ac:dyDescent="0.25">
      <c r="A6" s="248"/>
      <c r="B6" s="248"/>
      <c r="C6" s="250"/>
      <c r="D6" s="250"/>
      <c r="E6" s="251"/>
      <c r="F6" s="252"/>
      <c r="G6" s="249"/>
      <c r="H6" s="252"/>
    </row>
    <row r="7" spans="1:10" ht="21" customHeight="1" x14ac:dyDescent="0.25">
      <c r="A7" s="399" t="s">
        <v>222</v>
      </c>
      <c r="B7" s="404" t="s">
        <v>282</v>
      </c>
      <c r="C7" s="399" t="s">
        <v>78</v>
      </c>
      <c r="D7" s="399" t="s">
        <v>138</v>
      </c>
      <c r="E7" s="399" t="s">
        <v>298</v>
      </c>
      <c r="F7" s="399" t="s">
        <v>50</v>
      </c>
      <c r="G7" s="399" t="s">
        <v>51</v>
      </c>
      <c r="H7" s="399"/>
    </row>
    <row r="8" spans="1:10" ht="53.1" customHeight="1" x14ac:dyDescent="0.25">
      <c r="A8" s="399"/>
      <c r="B8" s="405"/>
      <c r="C8" s="399"/>
      <c r="D8" s="399"/>
      <c r="E8" s="399"/>
      <c r="F8" s="399"/>
      <c r="G8" s="161" t="s">
        <v>8</v>
      </c>
      <c r="H8" s="161" t="s">
        <v>167</v>
      </c>
      <c r="I8" s="161" t="s">
        <v>168</v>
      </c>
      <c r="J8" s="161" t="s">
        <v>166</v>
      </c>
    </row>
    <row r="9" spans="1:10" s="11" customFormat="1" ht="104.1" customHeight="1" x14ac:dyDescent="0.25">
      <c r="A9" s="2" t="s">
        <v>13</v>
      </c>
      <c r="B9" s="2" t="s">
        <v>283</v>
      </c>
      <c r="C9" s="2" t="s">
        <v>291</v>
      </c>
      <c r="D9" s="2" t="s">
        <v>310</v>
      </c>
      <c r="E9" s="2" t="s">
        <v>299</v>
      </c>
      <c r="F9" s="342" t="str">
        <f>+CONCATENATE(C9," ",D9," ",E9)</f>
        <v>Posibilidad de pérdida reputacional por incumplimiento de las metas establecidas debido a la falta de ejecución y seguimiento de los planes institucionales</v>
      </c>
      <c r="G9" s="3" t="s">
        <v>159</v>
      </c>
      <c r="H9" s="3"/>
      <c r="I9" s="183" t="str">
        <f>+IF(G9='11 FORMULAS'!$B$4,'11 FORMULAS'!$C$4,IF(G9='11 FORMULAS'!$B$6,'11 FORMULAS'!$C$6,IF(G9='11 FORMULAS'!$B$8,'11 FORMULAS'!$C$8,IF(G9='11 FORMULAS'!$B$10,'11 FORMULAS'!$C$10,""))))</f>
        <v>Procesos</v>
      </c>
      <c r="J9" s="183" t="str">
        <f>+H9&amp;I9</f>
        <v>Procesos</v>
      </c>
    </row>
    <row r="10" spans="1:10" s="11" customFormat="1" ht="85.5" x14ac:dyDescent="0.25">
      <c r="A10" s="2" t="s">
        <v>14</v>
      </c>
      <c r="B10" s="2" t="s">
        <v>283</v>
      </c>
      <c r="C10" s="2" t="s">
        <v>290</v>
      </c>
      <c r="D10" s="2" t="s">
        <v>314</v>
      </c>
      <c r="E10" s="2" t="s">
        <v>311</v>
      </c>
      <c r="F10" s="342" t="str">
        <f>+CONCATENATE(C10," ",D10," ",E10)</f>
        <v>Posibilidad de pérdida económica por contratación sin el lleno de requisitos de acuerdo al estatuto y manual de contratación debido a la falta de verificaciónen en la etapa precontractual</v>
      </c>
      <c r="G10" s="3" t="s">
        <v>159</v>
      </c>
      <c r="H10" s="3"/>
      <c r="I10" s="183" t="str">
        <f>+IF(G10='11 FORMULAS'!$B$4,'11 FORMULAS'!$C$4,IF(G10='11 FORMULAS'!$B$6,'11 FORMULAS'!$C$6,IF(G10='11 FORMULAS'!$B$8,'11 FORMULAS'!$C$8,IF(G10='11 FORMULAS'!$B$10,'11 FORMULAS'!$C$10,""))))</f>
        <v>Procesos</v>
      </c>
      <c r="J10" s="183" t="str">
        <f>+H10&amp;I10</f>
        <v>Procesos</v>
      </c>
    </row>
    <row r="11" spans="1:10" ht="42.75" x14ac:dyDescent="0.25">
      <c r="A11" s="2" t="s">
        <v>15</v>
      </c>
      <c r="B11" s="2" t="s">
        <v>283</v>
      </c>
      <c r="C11" s="2" t="s">
        <v>290</v>
      </c>
      <c r="D11" s="2" t="s">
        <v>315</v>
      </c>
      <c r="E11" s="2" t="s">
        <v>316</v>
      </c>
      <c r="F11" s="342" t="str">
        <f t="shared" ref="F11:F28" si="0">+CONCATENATE(C11," ",D11," ",E11)</f>
        <v>Posibilidad de pérdida económica por incumplimiento del objeto contractual  debido a la inadecuada supervisión</v>
      </c>
      <c r="G11" s="3" t="s">
        <v>159</v>
      </c>
      <c r="H11" s="3"/>
      <c r="I11" s="183" t="str">
        <f>+IF(G11='11 FORMULAS'!$B$4,'11 FORMULAS'!$C$4,IF(G11='11 FORMULAS'!$B$6,'11 FORMULAS'!$C$6,IF(G11='11 FORMULAS'!$B$8,'11 FORMULAS'!$C$8,IF(G11='11 FORMULAS'!$B$10,'11 FORMULAS'!$C$10,""))))</f>
        <v>Procesos</v>
      </c>
      <c r="J11" s="183" t="str">
        <f t="shared" ref="J11:J28" si="1">+H11&amp;I11</f>
        <v>Procesos</v>
      </c>
    </row>
    <row r="12" spans="1:10" ht="144" customHeight="1" x14ac:dyDescent="0.25">
      <c r="A12" s="2" t="s">
        <v>16</v>
      </c>
      <c r="B12" s="2" t="s">
        <v>283</v>
      </c>
      <c r="C12" s="2" t="s">
        <v>292</v>
      </c>
      <c r="D12" s="2" t="s">
        <v>342</v>
      </c>
      <c r="E12" s="2" t="s">
        <v>343</v>
      </c>
      <c r="F12" s="342" t="str">
        <f>+CONCATENATE(C12," ",D12," ",E12)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G12" s="3" t="s">
        <v>161</v>
      </c>
      <c r="H12" s="3"/>
      <c r="I12" s="183" t="str">
        <f>+IF(G12='11 FORMULAS'!$B$4,'11 FORMULAS'!$C$4,IF(G12='11 FORMULAS'!$B$6,'11 FORMULAS'!$C$6,IF(G12='11 FORMULAS'!$B$8,'11 FORMULAS'!$C$8,IF(G12='11 FORMULAS'!$B$10,'11 FORMULAS'!$C$10,""))))</f>
        <v>Talento_Humano</v>
      </c>
      <c r="J12" s="183" t="str">
        <f t="shared" si="1"/>
        <v>Talento_Humano</v>
      </c>
    </row>
    <row r="13" spans="1:10" ht="85.5" x14ac:dyDescent="0.25">
      <c r="A13" s="2" t="s">
        <v>17</v>
      </c>
      <c r="B13" s="2" t="s">
        <v>283</v>
      </c>
      <c r="C13" s="2" t="s">
        <v>292</v>
      </c>
      <c r="D13" s="2" t="s">
        <v>338</v>
      </c>
      <c r="E13" s="2" t="s">
        <v>339</v>
      </c>
      <c r="F13" s="342" t="str">
        <f>+CONCATENATE(C13," ",D13," ",E13)</f>
        <v>Posibilidad de pérdida económica y reputacional por fallos condenatorios a la USI ESE debido a la falta defensa, presentación de pruebas y seguimiento en los procesos judiciales</v>
      </c>
      <c r="G13" s="3" t="s">
        <v>159</v>
      </c>
      <c r="H13" s="3"/>
      <c r="I13" s="183" t="str">
        <f>+IF(G13='11 FORMULAS'!$B$4,'11 FORMULAS'!$C$4,IF(G13='11 FORMULAS'!$B$6,'11 FORMULAS'!$C$6,IF(G13='11 FORMULAS'!$B$8,'11 FORMULAS'!$C$8,IF(G13='11 FORMULAS'!$B$10,'11 FORMULAS'!$C$10,""))))</f>
        <v>Procesos</v>
      </c>
      <c r="J13" s="183" t="str">
        <f t="shared" ref="J13:J19" si="2">+H13&amp;I13</f>
        <v>Procesos</v>
      </c>
    </row>
    <row r="14" spans="1:10" ht="85.5" x14ac:dyDescent="0.25">
      <c r="A14" s="2" t="s">
        <v>18</v>
      </c>
      <c r="B14" s="2" t="s">
        <v>283</v>
      </c>
      <c r="C14" s="2" t="s">
        <v>292</v>
      </c>
      <c r="D14" s="2" t="s">
        <v>340</v>
      </c>
      <c r="E14" s="2" t="s">
        <v>341</v>
      </c>
      <c r="F14" s="343" t="str">
        <f>+CONCATENATE(C14," ",D14," ",E14)</f>
        <v xml:space="preserve">Posibilidad de pérdida económica y reputacional por falta de razonabilidad de la información financiera de la Entidad debido a deficiencias en la aplicación de las políticas contables y en el proceso de depuración </v>
      </c>
      <c r="G14" s="3" t="s">
        <v>159</v>
      </c>
      <c r="H14" s="3"/>
      <c r="I14" s="183" t="str">
        <f>+IF(G14='11 FORMULAS'!$B$4,'11 FORMULAS'!$C$4,IF(G14='11 FORMULAS'!$B$6,'11 FORMULAS'!$C$6,IF(G14='11 FORMULAS'!$B$8,'11 FORMULAS'!$C$8,IF(G14='11 FORMULAS'!$B$10,'11 FORMULAS'!$C$10,""))))</f>
        <v>Procesos</v>
      </c>
      <c r="J14" s="183" t="str">
        <f t="shared" si="2"/>
        <v>Procesos</v>
      </c>
    </row>
    <row r="15" spans="1:10" ht="71.25" x14ac:dyDescent="0.25">
      <c r="A15" s="2" t="s">
        <v>19</v>
      </c>
      <c r="B15" s="2" t="s">
        <v>283</v>
      </c>
      <c r="C15" s="2" t="s">
        <v>290</v>
      </c>
      <c r="D15" s="2" t="s">
        <v>346</v>
      </c>
      <c r="E15" s="2" t="s">
        <v>347</v>
      </c>
      <c r="F15" s="342" t="str">
        <f t="shared" ref="F15:F19" si="3">+CONCATENATE(C15," ",D15," ",E15)</f>
        <v>Posibilidad de pérdida económica por recaudo no registrado o no consignado debido a la falta de arqueos a las cajas o debilidades en el proceso de facturación</v>
      </c>
      <c r="G15" s="3" t="s">
        <v>159</v>
      </c>
      <c r="H15" s="3"/>
      <c r="I15" s="183" t="str">
        <f>+IF(G15='11 FORMULAS'!$B$4,'11 FORMULAS'!$C$4,IF(G15='11 FORMULAS'!$B$6,'11 FORMULAS'!$C$6,IF(G15='11 FORMULAS'!$B$8,'11 FORMULAS'!$C$8,IF(G15='11 FORMULAS'!$B$10,'11 FORMULAS'!$C$10,""))))</f>
        <v>Procesos</v>
      </c>
      <c r="J15" s="183" t="str">
        <f t="shared" si="2"/>
        <v>Procesos</v>
      </c>
    </row>
    <row r="16" spans="1:10" ht="99.75" x14ac:dyDescent="0.25">
      <c r="A16" s="2" t="s">
        <v>20</v>
      </c>
      <c r="B16" s="2" t="s">
        <v>283</v>
      </c>
      <c r="C16" s="2" t="s">
        <v>290</v>
      </c>
      <c r="D16" s="2" t="s">
        <v>344</v>
      </c>
      <c r="E16" s="2" t="s">
        <v>345</v>
      </c>
      <c r="F16" s="342" t="str">
        <f t="shared" si="3"/>
        <v>Posibilidad de pérdida económica por recibir o solicitar dádivas o beneficios a nombre propio o de terceros debido a la modificación indebida de valores a los compromisos contractuales de pagos y cuentas de destino para el pago de recursos</v>
      </c>
      <c r="G16" s="3" t="s">
        <v>161</v>
      </c>
      <c r="H16" s="3"/>
      <c r="I16" s="183" t="str">
        <f>+IF(G16='11 FORMULAS'!$B$4,'11 FORMULAS'!$C$4,IF(G16='11 FORMULAS'!$B$6,'11 FORMULAS'!$C$6,IF(G16='11 FORMULAS'!$B$8,'11 FORMULAS'!$C$8,IF(G16='11 FORMULAS'!$B$10,'11 FORMULAS'!$C$10,""))))</f>
        <v>Talento_Humano</v>
      </c>
      <c r="J16" s="183" t="str">
        <f t="shared" si="2"/>
        <v>Talento_Humano</v>
      </c>
    </row>
    <row r="17" spans="1:10" s="12" customFormat="1" ht="57" x14ac:dyDescent="0.25">
      <c r="A17" s="2" t="s">
        <v>21</v>
      </c>
      <c r="B17" s="2" t="s">
        <v>283</v>
      </c>
      <c r="C17" s="2" t="s">
        <v>290</v>
      </c>
      <c r="D17" s="2" t="s">
        <v>326</v>
      </c>
      <c r="E17" s="2" t="s">
        <v>327</v>
      </c>
      <c r="F17" s="342" t="str">
        <f t="shared" si="3"/>
        <v>Posibilidad de pérdida económica por deterioro y perdida de bienes debido a la no realización y/o actualización de inventarios</v>
      </c>
      <c r="G17" s="3" t="s">
        <v>159</v>
      </c>
      <c r="H17" s="3"/>
      <c r="I17" s="183" t="str">
        <f>+IF(G17='11 FORMULAS'!$B$4,'11 FORMULAS'!$C$4,IF(G17='11 FORMULAS'!$B$6,'11 FORMULAS'!$C$6,IF(G17='11 FORMULAS'!$B$8,'11 FORMULAS'!$C$8,IF(G17='11 FORMULAS'!$B$10,'11 FORMULAS'!$C$10,""))))</f>
        <v>Procesos</v>
      </c>
      <c r="J17" s="183" t="str">
        <f t="shared" si="2"/>
        <v>Procesos</v>
      </c>
    </row>
    <row r="18" spans="1:10" s="12" customFormat="1" ht="99.75" x14ac:dyDescent="0.25">
      <c r="A18" s="2" t="s">
        <v>33</v>
      </c>
      <c r="B18" s="2" t="s">
        <v>283</v>
      </c>
      <c r="C18" s="2" t="s">
        <v>292</v>
      </c>
      <c r="D18" s="2" t="s">
        <v>348</v>
      </c>
      <c r="E18" s="2" t="s">
        <v>349</v>
      </c>
      <c r="F18" s="342" t="str">
        <f>+CONCATENATE(C18," ",D18," ",E18)</f>
        <v>Posibilidad de pérdida económica y reputacional por deterioro a la infraestructura fisica y parque automotor de la entidad debido a la falta de mantenimiento preventivo y correctivo en las diferentes sedes y vehiculos de la entidad</v>
      </c>
      <c r="G18" s="3" t="s">
        <v>165</v>
      </c>
      <c r="H18" s="3" t="s">
        <v>49</v>
      </c>
      <c r="I18" s="183" t="str">
        <f>+IF(G18='11 FORMULAS'!$B$4,'11 FORMULAS'!$C$4,IF(G18='11 FORMULAS'!$B$6,'11 FORMULAS'!$C$6,IF(G18='11 FORMULAS'!$B$8,'11 FORMULAS'!$C$8,IF(G18='11 FORMULAS'!$B$10,'11 FORMULAS'!$C$10,""))))</f>
        <v/>
      </c>
      <c r="J18" s="183" t="str">
        <f t="shared" si="2"/>
        <v>Infraestructura</v>
      </c>
    </row>
    <row r="19" spans="1:10" s="12" customFormat="1" ht="57" x14ac:dyDescent="0.25">
      <c r="A19" s="2" t="s">
        <v>34</v>
      </c>
      <c r="B19" s="2" t="s">
        <v>283</v>
      </c>
      <c r="C19" s="2" t="s">
        <v>291</v>
      </c>
      <c r="D19" s="2" t="s">
        <v>333</v>
      </c>
      <c r="E19" s="2" t="s">
        <v>334</v>
      </c>
      <c r="F19" s="342" t="str">
        <f t="shared" si="3"/>
        <v>Posibilidad de pérdida reputacional por deterioro, daño o perdida de historias laborales debido a la falta de seguridad en la custodia de estas</v>
      </c>
      <c r="G19" s="3" t="s">
        <v>159</v>
      </c>
      <c r="H19" s="3"/>
      <c r="I19" s="183" t="str">
        <f>+IF(G19='11 FORMULAS'!$B$4,'11 FORMULAS'!$C$4,IF(G19='11 FORMULAS'!$B$6,'11 FORMULAS'!$C$6,IF(G19='11 FORMULAS'!$B$8,'11 FORMULAS'!$C$8,IF(G19='11 FORMULAS'!$B$10,'11 FORMULAS'!$C$10,""))))</f>
        <v>Procesos</v>
      </c>
      <c r="J19" s="183" t="str">
        <f t="shared" si="2"/>
        <v>Procesos</v>
      </c>
    </row>
    <row r="20" spans="1:10" s="12" customFormat="1" ht="99.75" x14ac:dyDescent="0.25">
      <c r="A20" s="2" t="s">
        <v>35</v>
      </c>
      <c r="B20" s="2" t="s">
        <v>283</v>
      </c>
      <c r="C20" s="2" t="s">
        <v>291</v>
      </c>
      <c r="D20" s="2" t="s">
        <v>350</v>
      </c>
      <c r="E20" s="2" t="s">
        <v>351</v>
      </c>
      <c r="F20" s="342" t="str">
        <f t="shared" si="0"/>
        <v xml:space="preserve">Posibilidad de pérdida reputacional por la no respuesta o extemporaneidad  en la contestación de las PQRS debido a la falta de cultura organizacional de mejora y debilidades en el seguimiento y control de estas </v>
      </c>
      <c r="G20" s="3" t="s">
        <v>159</v>
      </c>
      <c r="H20" s="3"/>
      <c r="I20" s="183" t="str">
        <f>+IF(G20='11 FORMULAS'!$B$4,'11 FORMULAS'!$C$4,IF(G20='11 FORMULAS'!$B$6,'11 FORMULAS'!$C$6,IF(G20='11 FORMULAS'!$B$8,'11 FORMULAS'!$C$8,IF(G20='11 FORMULAS'!$B$10,'11 FORMULAS'!$C$10,""))))</f>
        <v>Procesos</v>
      </c>
      <c r="J20" s="183" t="str">
        <f t="shared" si="1"/>
        <v>Procesos</v>
      </c>
    </row>
    <row r="21" spans="1:10" s="12" customFormat="1" ht="85.5" x14ac:dyDescent="0.25">
      <c r="A21" s="2" t="s">
        <v>36</v>
      </c>
      <c r="B21" s="2" t="s">
        <v>283</v>
      </c>
      <c r="C21" s="2" t="s">
        <v>291</v>
      </c>
      <c r="D21" s="2" t="s">
        <v>352</v>
      </c>
      <c r="E21" s="2" t="s">
        <v>353</v>
      </c>
      <c r="F21" s="342" t="str">
        <f t="shared" si="0"/>
        <v>Posibilidad de pérdida reputacional por la entrega de información reservada e historias clínicas a personas no autorizadas debido a incumplimiento de la política de seguridad de la información</v>
      </c>
      <c r="G21" s="3" t="s">
        <v>159</v>
      </c>
      <c r="H21" s="3"/>
      <c r="I21" s="183" t="str">
        <f>+IF(G21='11 FORMULAS'!$B$4,'11 FORMULAS'!$C$4,IF(G21='11 FORMULAS'!$B$6,'11 FORMULAS'!$C$6,IF(G21='11 FORMULAS'!$B$8,'11 FORMULAS'!$C$8,IF(G21='11 FORMULAS'!$B$10,'11 FORMULAS'!$C$10,""))))</f>
        <v>Procesos</v>
      </c>
      <c r="J21" s="183" t="str">
        <f t="shared" si="1"/>
        <v>Procesos</v>
      </c>
    </row>
    <row r="22" spans="1:10" s="12" customFormat="1" ht="35.1" customHeight="1" x14ac:dyDescent="0.25">
      <c r="A22" s="2" t="s">
        <v>37</v>
      </c>
      <c r="B22" s="2"/>
      <c r="C22" s="2"/>
      <c r="D22" s="2"/>
      <c r="E22" s="2"/>
      <c r="F22" s="342" t="str">
        <f t="shared" si="0"/>
        <v xml:space="preserve">  </v>
      </c>
      <c r="G22" s="3"/>
      <c r="H22" s="3"/>
      <c r="I22" s="183" t="str">
        <f>+IF(G22='11 FORMULAS'!$B$4,'11 FORMULAS'!$C$4,IF(G22='11 FORMULAS'!$B$6,'11 FORMULAS'!$C$6,IF(G22='11 FORMULAS'!$B$8,'11 FORMULAS'!$C$8,IF(G22='11 FORMULAS'!$B$10,'11 FORMULAS'!$C$10,""))))</f>
        <v/>
      </c>
      <c r="J22" s="183" t="str">
        <f t="shared" si="1"/>
        <v/>
      </c>
    </row>
    <row r="23" spans="1:10" s="12" customFormat="1" ht="35.1" customHeight="1" x14ac:dyDescent="0.25">
      <c r="A23" s="2" t="s">
        <v>38</v>
      </c>
      <c r="B23" s="2"/>
      <c r="C23" s="2"/>
      <c r="D23" s="2"/>
      <c r="E23" s="2"/>
      <c r="F23" s="342" t="str">
        <f t="shared" si="0"/>
        <v xml:space="preserve">  </v>
      </c>
      <c r="G23" s="3"/>
      <c r="H23" s="3"/>
      <c r="I23" s="183" t="str">
        <f>+IF(G23='11 FORMULAS'!$B$4,'11 FORMULAS'!$C$4,IF(G23='11 FORMULAS'!$B$6,'11 FORMULAS'!$C$6,IF(G23='11 FORMULAS'!$B$8,'11 FORMULAS'!$C$8,IF(G23='11 FORMULAS'!$B$10,'11 FORMULAS'!$C$10,""))))</f>
        <v/>
      </c>
      <c r="J23" s="183" t="str">
        <f t="shared" si="1"/>
        <v/>
      </c>
    </row>
    <row r="24" spans="1:10" s="12" customFormat="1" ht="35.1" customHeight="1" x14ac:dyDescent="0.25">
      <c r="A24" s="2" t="s">
        <v>39</v>
      </c>
      <c r="B24" s="2"/>
      <c r="C24" s="2"/>
      <c r="D24" s="2"/>
      <c r="E24" s="2"/>
      <c r="F24" s="167" t="str">
        <f t="shared" si="0"/>
        <v xml:space="preserve">  </v>
      </c>
      <c r="G24" s="3"/>
      <c r="H24" s="3"/>
      <c r="I24" s="183" t="str">
        <f>+IF(G24='11 FORMULAS'!$B$4,'11 FORMULAS'!$C$4,IF(G24='11 FORMULAS'!$B$6,'11 FORMULAS'!$C$6,IF(G24='11 FORMULAS'!$B$8,'11 FORMULAS'!$C$8,IF(G24='11 FORMULAS'!$B$10,'11 FORMULAS'!$C$10,""))))</f>
        <v/>
      </c>
      <c r="J24" s="183" t="str">
        <f t="shared" si="1"/>
        <v/>
      </c>
    </row>
    <row r="25" spans="1:10" s="12" customFormat="1" ht="35.1" customHeight="1" x14ac:dyDescent="0.25">
      <c r="A25" s="2" t="s">
        <v>40</v>
      </c>
      <c r="B25" s="2"/>
      <c r="C25" s="2"/>
      <c r="D25" s="2"/>
      <c r="E25" s="2"/>
      <c r="F25" s="167" t="str">
        <f t="shared" si="0"/>
        <v xml:space="preserve">  </v>
      </c>
      <c r="G25" s="3"/>
      <c r="H25" s="3"/>
      <c r="I25" s="183" t="str">
        <f>+IF(G25='11 FORMULAS'!$B$4,'11 FORMULAS'!$C$4,IF(G25='11 FORMULAS'!$B$6,'11 FORMULAS'!$C$6,IF(G25='11 FORMULAS'!$B$8,'11 FORMULAS'!$C$8,IF(G25='11 FORMULAS'!$B$10,'11 FORMULAS'!$C$10,""))))</f>
        <v/>
      </c>
      <c r="J25" s="183" t="str">
        <f t="shared" si="1"/>
        <v/>
      </c>
    </row>
    <row r="26" spans="1:10" s="12" customFormat="1" ht="35.1" customHeight="1" x14ac:dyDescent="0.25">
      <c r="A26" s="2" t="s">
        <v>41</v>
      </c>
      <c r="B26" s="2"/>
      <c r="C26" s="2"/>
      <c r="D26" s="2"/>
      <c r="E26" s="2"/>
      <c r="F26" s="167" t="str">
        <f t="shared" si="0"/>
        <v xml:space="preserve">  </v>
      </c>
      <c r="G26" s="3"/>
      <c r="H26" s="3"/>
      <c r="I26" s="183" t="str">
        <f>+IF(G26='11 FORMULAS'!$B$4,'11 FORMULAS'!$C$4,IF(G26='11 FORMULAS'!$B$6,'11 FORMULAS'!$C$6,IF(G26='11 FORMULAS'!$B$8,'11 FORMULAS'!$C$8,IF(G26='11 FORMULAS'!$B$10,'11 FORMULAS'!$C$10,""))))</f>
        <v/>
      </c>
      <c r="J26" s="183" t="str">
        <f t="shared" si="1"/>
        <v/>
      </c>
    </row>
    <row r="27" spans="1:10" s="12" customFormat="1" ht="35.1" customHeight="1" x14ac:dyDescent="0.25">
      <c r="A27" s="2" t="s">
        <v>42</v>
      </c>
      <c r="B27" s="2"/>
      <c r="C27" s="2"/>
      <c r="D27" s="2"/>
      <c r="E27" s="2"/>
      <c r="F27" s="167" t="str">
        <f t="shared" si="0"/>
        <v xml:space="preserve">  </v>
      </c>
      <c r="G27" s="3"/>
      <c r="H27" s="3"/>
      <c r="I27" s="183" t="str">
        <f>+IF(G27='11 FORMULAS'!$B$4,'11 FORMULAS'!$C$4,IF(G27='11 FORMULAS'!$B$6,'11 FORMULAS'!$C$6,IF(G27='11 FORMULAS'!$B$8,'11 FORMULAS'!$C$8,IF(G27='11 FORMULAS'!$B$10,'11 FORMULAS'!$C$10,""))))</f>
        <v/>
      </c>
      <c r="J27" s="183" t="str">
        <f t="shared" si="1"/>
        <v/>
      </c>
    </row>
    <row r="28" spans="1:10" s="12" customFormat="1" ht="35.1" customHeight="1" x14ac:dyDescent="0.25">
      <c r="A28" s="2" t="s">
        <v>43</v>
      </c>
      <c r="B28" s="2"/>
      <c r="C28" s="2"/>
      <c r="D28" s="2"/>
      <c r="E28" s="2"/>
      <c r="F28" s="167" t="str">
        <f t="shared" si="0"/>
        <v xml:space="preserve">  </v>
      </c>
      <c r="G28" s="3"/>
      <c r="H28" s="3"/>
      <c r="I28" s="183" t="str">
        <f>+IF(G28='11 FORMULAS'!$B$4,'11 FORMULAS'!$C$4,IF(G28='11 FORMULAS'!$B$6,'11 FORMULAS'!$C$6,IF(G28='11 FORMULAS'!$B$8,'11 FORMULAS'!$C$8,IF(G28='11 FORMULAS'!$B$10,'11 FORMULAS'!$C$10,""))))</f>
        <v/>
      </c>
      <c r="J28" s="183" t="str">
        <f t="shared" si="1"/>
        <v/>
      </c>
    </row>
    <row r="29" spans="1:10" s="12" customFormat="1" ht="18" x14ac:dyDescent="0.25">
      <c r="A29" s="13"/>
      <c r="B29" s="13"/>
      <c r="C29" s="13"/>
      <c r="D29" s="13"/>
      <c r="E29" s="13"/>
      <c r="F29" s="14"/>
      <c r="G29" s="15"/>
      <c r="H29" s="15"/>
    </row>
    <row r="30" spans="1:10" x14ac:dyDescent="0.2">
      <c r="A30" s="9"/>
      <c r="B30" s="9"/>
      <c r="C30" s="9"/>
      <c r="D30" s="9"/>
      <c r="E30" s="9"/>
      <c r="G30" s="9"/>
      <c r="H30" s="182"/>
    </row>
    <row r="31" spans="1:10" x14ac:dyDescent="0.2">
      <c r="A31" s="9"/>
      <c r="B31" s="9"/>
      <c r="C31" s="9"/>
      <c r="D31" s="9"/>
      <c r="E31" s="9"/>
      <c r="G31" s="9"/>
      <c r="H31" s="182"/>
    </row>
    <row r="32" spans="1:10" x14ac:dyDescent="0.25">
      <c r="A32" s="16"/>
      <c r="B32" s="16"/>
      <c r="C32" s="16"/>
      <c r="D32" s="16"/>
      <c r="E32" s="16"/>
      <c r="G32" s="16"/>
      <c r="H32" s="16"/>
    </row>
    <row r="33" spans="1:32" x14ac:dyDescent="0.2">
      <c r="A33" s="9"/>
      <c r="B33" s="9"/>
      <c r="C33" s="9"/>
      <c r="D33" s="9"/>
      <c r="E33" s="9"/>
      <c r="G33" s="9"/>
      <c r="H33" s="182"/>
    </row>
    <row r="34" spans="1:32" x14ac:dyDescent="0.2">
      <c r="A34" s="9"/>
      <c r="B34" s="9"/>
      <c r="C34" s="9"/>
      <c r="D34" s="9"/>
      <c r="E34" s="9"/>
      <c r="G34" s="9"/>
      <c r="H34" s="182"/>
    </row>
    <row r="35" spans="1:32" x14ac:dyDescent="0.2">
      <c r="A35" s="9"/>
      <c r="B35" s="9"/>
      <c r="C35" s="9"/>
      <c r="D35" s="9"/>
      <c r="E35" s="9"/>
      <c r="G35" s="9"/>
      <c r="H35" s="182"/>
    </row>
    <row r="39" spans="1:32" ht="14.25" customHeight="1" x14ac:dyDescent="0.25"/>
    <row r="43" spans="1:32" ht="14.25" customHeight="1" x14ac:dyDescent="0.25">
      <c r="AD43" s="17"/>
    </row>
    <row r="44" spans="1:32" x14ac:dyDescent="0.25">
      <c r="AF44" s="17"/>
    </row>
    <row r="45" spans="1:32" x14ac:dyDescent="0.25">
      <c r="AF45" s="17"/>
    </row>
    <row r="46" spans="1:32" x14ac:dyDescent="0.25">
      <c r="AF46" s="17"/>
    </row>
    <row r="47" spans="1:32" x14ac:dyDescent="0.25">
      <c r="AF47" s="17"/>
    </row>
    <row r="48" spans="1:32" x14ac:dyDescent="0.25">
      <c r="AF48" s="17"/>
    </row>
    <row r="49" spans="32:32" x14ac:dyDescent="0.25">
      <c r="AF49" s="17"/>
    </row>
    <row r="50" spans="32:32" x14ac:dyDescent="0.25">
      <c r="AF50" s="17"/>
    </row>
    <row r="51" spans="32:32" ht="14.25" customHeight="1" x14ac:dyDescent="0.25">
      <c r="AF51" s="17"/>
    </row>
    <row r="52" spans="32:32" x14ac:dyDescent="0.25">
      <c r="AF52" s="17"/>
    </row>
  </sheetData>
  <sheetProtection formatCells="0" formatColumns="0" formatRows="0" sort="0" autoFilter="0" pivotTables="0"/>
  <autoFilter ref="A7:J8" xr:uid="{00000000-0009-0000-0000-000001000000}">
    <filterColumn colId="6" showButton="0"/>
  </autoFilter>
  <mergeCells count="11">
    <mergeCell ref="C1:C2"/>
    <mergeCell ref="A1:A2"/>
    <mergeCell ref="C5:D5"/>
    <mergeCell ref="A7:A8"/>
    <mergeCell ref="F7:F8"/>
    <mergeCell ref="B7:B8"/>
    <mergeCell ref="G7:H7"/>
    <mergeCell ref="C7:C8"/>
    <mergeCell ref="D7:D8"/>
    <mergeCell ref="E7:E8"/>
    <mergeCell ref="E4:F4"/>
  </mergeCells>
  <phoneticPr fontId="18" type="noConversion"/>
  <dataValidations count="2">
    <dataValidation type="list" allowBlank="1" showInputMessage="1" showErrorMessage="1" sqref="G29 G9" xr:uid="{00000000-0002-0000-0100-000000000000}">
      <formula1>Tipo</formula1>
    </dataValidation>
    <dataValidation type="list" allowBlank="1" showInputMessage="1" showErrorMessage="1" sqref="C9:C28 H9:H28" xr:uid="{00000000-0002-0000-0100-000001000000}">
      <formula1>INDIRECT(B9)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'11 FORMULAS'!$A$4:$A$12</xm:f>
          </x14:formula1>
          <xm:sqref>G10:G28</xm:sqref>
        </x14:dataValidation>
        <x14:dataValidation type="list" allowBlank="1" showInputMessage="1" showErrorMessage="1" xr:uid="{00000000-0002-0000-0100-000003000000}">
          <x14:formula1>
            <xm:f>'11 FORMULAS'!$A$14:$A$15</xm:f>
          </x14:formula1>
          <xm:sqref>B9:B28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Y28"/>
  <sheetViews>
    <sheetView showGridLines="0" zoomScale="70" zoomScaleNormal="70" zoomScaleSheetLayoutView="100" workbookViewId="0">
      <pane ySplit="8" topLeftCell="A21" activePane="bottomLeft" state="frozen"/>
      <selection pane="bottomLeft" activeCell="J22" sqref="J22"/>
    </sheetView>
  </sheetViews>
  <sheetFormatPr baseColWidth="10" defaultColWidth="14.28515625" defaultRowHeight="14.25" x14ac:dyDescent="0.25"/>
  <cols>
    <col min="1" max="1" width="15.42578125" style="10" customWidth="1"/>
    <col min="2" max="2" width="29.28515625" style="49" customWidth="1"/>
    <col min="3" max="3" width="28.42578125" style="49" customWidth="1"/>
    <col min="4" max="4" width="21.140625" style="10" customWidth="1"/>
    <col min="5" max="5" width="15.7109375" style="21" customWidth="1"/>
    <col min="6" max="6" width="15.7109375" style="10" customWidth="1"/>
    <col min="7" max="7" width="14.28515625" style="21" customWidth="1"/>
    <col min="8" max="8" width="11.140625" style="21" customWidth="1"/>
    <col min="9" max="9" width="10.42578125" style="21" customWidth="1"/>
    <col min="10" max="10" width="22.7109375" style="21" customWidth="1"/>
    <col min="11" max="12" width="10.140625" style="21" customWidth="1"/>
    <col min="13" max="13" width="9.7109375" style="230" customWidth="1"/>
    <col min="14" max="14" width="13" style="230" customWidth="1"/>
    <col min="15" max="15" width="40.85546875" style="10" customWidth="1"/>
    <col min="16" max="16" width="21.7109375" style="10" customWidth="1"/>
    <col min="17" max="17" width="32.85546875" style="10" customWidth="1"/>
    <col min="18" max="18" width="9.42578125" style="49" customWidth="1"/>
    <col min="19" max="19" width="8.85546875" style="49" customWidth="1"/>
    <col min="20" max="20" width="17.85546875" style="10" customWidth="1"/>
    <col min="21" max="21" width="5.42578125" style="10" customWidth="1"/>
    <col min="22" max="22" width="14.140625" style="10" bestFit="1" customWidth="1"/>
    <col min="23" max="23" width="14.85546875" style="10" bestFit="1" customWidth="1"/>
    <col min="24" max="24" width="24.140625" style="10" customWidth="1"/>
    <col min="25" max="25" width="54.42578125" style="10" customWidth="1"/>
    <col min="26" max="29" width="24.140625" style="10" customWidth="1"/>
    <col min="30" max="256" width="11.42578125" style="10" customWidth="1"/>
    <col min="257" max="257" width="12.7109375" style="10" customWidth="1"/>
    <col min="258" max="258" width="47" style="10" customWidth="1"/>
    <col min="259" max="259" width="35" style="10" customWidth="1"/>
    <col min="260" max="16384" width="14.28515625" style="10"/>
  </cols>
  <sheetData>
    <row r="1" spans="1:25" ht="32.25" customHeight="1" x14ac:dyDescent="0.25">
      <c r="A1" s="413"/>
      <c r="B1" s="414" t="str">
        <f>+'2 CONTEXTO E IDENTIFICACIÓN'!C1</f>
        <v>MAPA DE RIESGOS</v>
      </c>
      <c r="C1" s="50" t="str">
        <f>+'2 CONTEXTO E IDENTIFICACIÓN'!D1</f>
        <v>CÓDIGO:</v>
      </c>
      <c r="D1" s="50">
        <f>+'2 CONTEXTO E IDENTIFICACIÓN'!E1</f>
        <v>0</v>
      </c>
      <c r="E1" s="20"/>
      <c r="G1" s="20"/>
      <c r="H1" s="20"/>
      <c r="I1" s="20"/>
      <c r="J1" s="20"/>
      <c r="K1" s="20"/>
      <c r="L1" s="20"/>
      <c r="M1" s="225"/>
      <c r="N1" s="225"/>
    </row>
    <row r="2" spans="1:25" s="9" customFormat="1" ht="32.25" customHeight="1" x14ac:dyDescent="0.2">
      <c r="A2" s="413"/>
      <c r="B2" s="414"/>
      <c r="C2" s="50" t="str">
        <f>+'2 CONTEXTO E IDENTIFICACIÓN'!D2</f>
        <v>VERSIÓN:</v>
      </c>
      <c r="D2" s="50">
        <f>+'2 CONTEXTO E IDENTIFICACIÓN'!E2</f>
        <v>0</v>
      </c>
      <c r="E2" s="20"/>
      <c r="G2" s="239" t="str">
        <f>+'2 CONTEXTO E IDENTIFICACIÓN'!$G$4</f>
        <v>Elaboración o Actualización:</v>
      </c>
      <c r="H2" s="262" t="str">
        <f>+IF('2 CONTEXTO E IDENTIFICACIÓN'!$H$4="","",'2 CONTEXTO E IDENTIFICACIÓN'!$H$4)</f>
        <v/>
      </c>
      <c r="I2" s="20"/>
      <c r="J2" s="20"/>
      <c r="K2" s="20"/>
      <c r="L2" s="20"/>
      <c r="M2" s="225"/>
      <c r="N2" s="225"/>
      <c r="R2" s="190"/>
      <c r="S2" s="190"/>
    </row>
    <row r="3" spans="1:25" s="9" customFormat="1" ht="15" x14ac:dyDescent="0.2">
      <c r="A3" s="259"/>
      <c r="B3" s="22"/>
      <c r="C3" s="245"/>
      <c r="D3" s="52"/>
      <c r="E3" s="20"/>
      <c r="G3" s="260"/>
      <c r="H3" s="261"/>
      <c r="I3" s="20"/>
      <c r="J3" s="20"/>
      <c r="K3" s="20"/>
      <c r="L3" s="20"/>
      <c r="M3" s="225"/>
      <c r="N3" s="225"/>
      <c r="R3" s="190"/>
      <c r="S3" s="190"/>
    </row>
    <row r="4" spans="1:25" s="9" customFormat="1" ht="32.25" customHeight="1" x14ac:dyDescent="0.2">
      <c r="A4" s="19" t="s">
        <v>158</v>
      </c>
      <c r="B4" s="415" t="str">
        <f>+IF('2 CONTEXTO E IDENTIFICACIÓN'!$C$4="","",'2 CONTEXTO E IDENTIFICACIÓN'!$C$4)</f>
        <v/>
      </c>
      <c r="C4" s="415"/>
      <c r="D4" s="415"/>
      <c r="E4" s="20"/>
      <c r="G4" s="244" t="str">
        <f>+'2 CONTEXTO E IDENTIFICACIÓN'!$E$5</f>
        <v>Vigencia del:</v>
      </c>
      <c r="H4" s="242" t="str">
        <f>+IF('2 CONTEXTO E IDENTIFICACIÓN'!$F$5="","",'2 CONTEXTO E IDENTIFICACIÓN'!$F$5)</f>
        <v/>
      </c>
      <c r="I4" s="243" t="s">
        <v>111</v>
      </c>
      <c r="J4" s="240" t="str">
        <f>+IF('2 CONTEXTO E IDENTIFICACIÓN'!$H$5="","",'2 CONTEXTO E IDENTIFICACIÓN'!$H$5)</f>
        <v/>
      </c>
      <c r="K4" s="20"/>
      <c r="L4" s="20"/>
      <c r="M4" s="225"/>
      <c r="N4" s="225"/>
      <c r="R4" s="190"/>
      <c r="S4" s="190"/>
    </row>
    <row r="5" spans="1:25" s="9" customFormat="1" ht="15.75" thickBot="1" x14ac:dyDescent="0.25">
      <c r="A5" s="19" t="s">
        <v>156</v>
      </c>
      <c r="B5" s="415" t="str">
        <f>+IF('2 CONTEXTO E IDENTIFICACIÓN'!$E$4="","",'2 CONTEXTO E IDENTIFICACIÓN'!$E$4)</f>
        <v/>
      </c>
      <c r="C5" s="416"/>
      <c r="D5" s="416"/>
      <c r="E5" s="23"/>
      <c r="F5" s="23"/>
      <c r="R5" s="190"/>
      <c r="S5" s="190"/>
    </row>
    <row r="6" spans="1:25" s="9" customFormat="1" ht="15.75" thickBot="1" x14ac:dyDescent="0.25">
      <c r="A6" s="263"/>
      <c r="B6" s="264"/>
      <c r="C6" s="247"/>
      <c r="D6" s="247"/>
      <c r="E6" s="23"/>
      <c r="F6" s="23"/>
      <c r="G6" s="417" t="s">
        <v>76</v>
      </c>
      <c r="H6" s="418"/>
      <c r="I6" s="418"/>
      <c r="J6" s="418"/>
      <c r="K6" s="418"/>
      <c r="L6" s="418"/>
      <c r="M6" s="418"/>
      <c r="N6" s="419"/>
      <c r="R6" s="190"/>
      <c r="S6" s="190"/>
    </row>
    <row r="7" spans="1:25" s="26" customFormat="1" ht="14.1" customHeight="1" thickBot="1" x14ac:dyDescent="0.3">
      <c r="A7" s="24"/>
      <c r="B7" s="25"/>
      <c r="C7" s="417" t="s">
        <v>82</v>
      </c>
      <c r="D7" s="418"/>
      <c r="E7" s="418"/>
      <c r="F7" s="419"/>
      <c r="G7" s="420" t="s">
        <v>171</v>
      </c>
      <c r="H7" s="421"/>
      <c r="I7" s="422"/>
      <c r="J7" s="420" t="s">
        <v>64</v>
      </c>
      <c r="K7" s="421"/>
      <c r="L7" s="422"/>
      <c r="M7" s="420" t="s">
        <v>198</v>
      </c>
      <c r="N7" s="422"/>
      <c r="P7" s="409" t="s">
        <v>2</v>
      </c>
      <c r="Q7" s="410"/>
      <c r="R7" s="411"/>
      <c r="S7" s="411"/>
      <c r="T7" s="412"/>
      <c r="V7" s="406" t="s">
        <v>4</v>
      </c>
      <c r="W7" s="407"/>
      <c r="X7" s="407"/>
      <c r="Y7" s="408"/>
    </row>
    <row r="8" spans="1:25" s="164" customFormat="1" ht="57" x14ac:dyDescent="0.25">
      <c r="A8" s="206" t="s">
        <v>196</v>
      </c>
      <c r="B8" s="205" t="s">
        <v>195</v>
      </c>
      <c r="C8" s="221" t="s">
        <v>199</v>
      </c>
      <c r="D8" s="222" t="s">
        <v>53</v>
      </c>
      <c r="E8" s="223" t="s">
        <v>194</v>
      </c>
      <c r="F8" s="224" t="s">
        <v>197</v>
      </c>
      <c r="G8" s="195" t="s">
        <v>171</v>
      </c>
      <c r="H8" s="196" t="s">
        <v>263</v>
      </c>
      <c r="I8" s="199" t="s">
        <v>52</v>
      </c>
      <c r="J8" s="195" t="s">
        <v>64</v>
      </c>
      <c r="K8" s="196" t="s">
        <v>263</v>
      </c>
      <c r="L8" s="199" t="s">
        <v>52</v>
      </c>
      <c r="M8" s="195" t="s">
        <v>173</v>
      </c>
      <c r="N8" s="197" t="s">
        <v>172</v>
      </c>
      <c r="P8" s="28" t="s">
        <v>52</v>
      </c>
      <c r="Q8" s="29" t="s">
        <v>53</v>
      </c>
      <c r="R8" s="187" t="s">
        <v>170</v>
      </c>
      <c r="S8" s="187" t="s">
        <v>169</v>
      </c>
      <c r="T8" s="30" t="s">
        <v>54</v>
      </c>
      <c r="V8" s="28" t="s">
        <v>52</v>
      </c>
      <c r="W8" s="29" t="s">
        <v>63</v>
      </c>
      <c r="X8" s="29" t="s">
        <v>81</v>
      </c>
      <c r="Y8" s="30" t="s">
        <v>64</v>
      </c>
    </row>
    <row r="9" spans="1:25" ht="99" customHeight="1" x14ac:dyDescent="0.25">
      <c r="A9" s="31" t="str">
        <f>'2 CONTEXTO E IDENTIFICACIÓN'!A9</f>
        <v>R1</v>
      </c>
      <c r="B9" s="217" t="str">
        <f>+'2 CONTEXTO E IDENTIFICACIÓN'!F9</f>
        <v>Posibilidad de pérdida reputacional por incumplimiento de las metas establecidas debido a la falta de ejecución y seguimiento de los planes institucionales</v>
      </c>
      <c r="C9" s="218">
        <v>12</v>
      </c>
      <c r="D9" s="191" t="str">
        <f t="shared" ref="D9:D28" si="0">+IF(C9="","",IF(C9&lt;=$S$9,$Q$9,IF(C9&lt;=$S$10,$Q$10,IF(C9&lt;=$S$11,$Q$11,IF(C9&lt;=$S$12,$Q$12,IF(C9&gt;=$R$13,$Q$13,""))))))</f>
        <v>La actividad que conlleva el riesgo se ejecuta de 3 a 24 veces por año</v>
      </c>
      <c r="E9" s="192">
        <f t="shared" ref="E9:E28" si="1">+IF(D9="","",IF(D9=$Q$9,$T$9,IF(D9=$Q$10,$T$10,IF(D9=$Q$11,$T$11,IF(D9=$Q$12,$T$12,IF(D9=$Q$13,$T$13))))))</f>
        <v>0.4</v>
      </c>
      <c r="F9" s="32" t="str">
        <f t="shared" ref="F9:F28" si="2">+IF(D9="","",IF(D9=$Q$9,$P$9,IF(D9=$Q$10,$P$10,IF(D9=$Q$11,$P$11,IF(D9=$Q$12,$P$12,IF(D9=$Q$13,$P$13))))))</f>
        <v>Baja</v>
      </c>
      <c r="G9" s="202" t="s">
        <v>143</v>
      </c>
      <c r="H9" s="194" t="str">
        <f>+IF(G9="","",IF(G9="N/A","",IF(OR(G9=$X$9,G9=$Y$9),$W$9,IF(OR(G9=$X$10,G9=$Y$10),$W$10,IF(OR(G9=$X$11,G9=$Y$11),$W$11,IF(OR(G9=$X$12,G9=$Y$12),$W$12,IF(OR(G9=$X$13,G9=$Y$13),$W$13)))))))</f>
        <v/>
      </c>
      <c r="I9" s="200" t="str">
        <f t="shared" ref="I9:I28" si="3">+IF(G9="","",IF(G9="N/A","",IF(OR(G9=$X$9,G9=$Y$9),$V$9,IF(OR(G9=$X$10,G9=$Y$10),$V$10,IF(OR(G9=$X$11,G9=$Y$11),$V$11,IF(OR(G9=$X$12,G9=$Y$12),$V$12,IF(OR(G9=$X$13,G9=$Y$13),$V$13)))))))</f>
        <v/>
      </c>
      <c r="J9" s="202" t="s">
        <v>70</v>
      </c>
      <c r="K9" s="194">
        <f t="shared" ref="K9:K28" si="4">+IF(J9="","",IF(J9="N/A","",IF(OR(J9=$X$9,J9=$Y$9),$W$9,IF(OR(J9=$X$10,J9=$Y$10),$W$10,IF(OR(J9=$X$11,J9=$Y$11),$W$11,IF(OR(J9=$X$12,J9=$Y$12),$W$12,IF(OR(J9=$X$13,J9=$Y$13),$W$13)))))))</f>
        <v>0.6</v>
      </c>
      <c r="L9" s="200" t="str">
        <f t="shared" ref="L9:L28" si="5">+IF(J9="","",IF(J9="N/A","",IF(OR(J9=$X$9,J9=$Y$9),$V$9,IF(OR(J9=$X$10,J9=$Y$10),$V$10,IF(OR(J9=$X$11,J9=$Y$11),$V$11,IF(OR(J9=$X$12,J9=$Y$12),$V$12,IF(OR(J9=$X$13,J9=$Y$13),$V$13)))))))</f>
        <v>Moderado</v>
      </c>
      <c r="M9" s="226">
        <f>+IF(H9="",K9,IF(K9="",H9,IF(H9&gt;K9,H9,K9)))</f>
        <v>0.6</v>
      </c>
      <c r="N9" s="227" t="str">
        <f>+IF(M9="","",IF(M9=$W$9,$V$9,IF(M9=$W$10,$V$10,IF(M9=$W$11,$V$11,IF(M9=$W$12,$V$12,IF(M9=$W$13,$V$13))))))</f>
        <v>Moderado</v>
      </c>
      <c r="P9" s="33" t="s">
        <v>55</v>
      </c>
      <c r="Q9" s="34" t="s">
        <v>56</v>
      </c>
      <c r="R9" s="188">
        <v>0</v>
      </c>
      <c r="S9" s="188">
        <v>2</v>
      </c>
      <c r="T9" s="35">
        <v>0.2</v>
      </c>
      <c r="V9" s="33" t="s">
        <v>65</v>
      </c>
      <c r="W9" s="36">
        <v>0.2</v>
      </c>
      <c r="X9" s="34" t="s">
        <v>83</v>
      </c>
      <c r="Y9" s="37" t="s">
        <v>66</v>
      </c>
    </row>
    <row r="10" spans="1:25" ht="99.75" x14ac:dyDescent="0.25">
      <c r="A10" s="31" t="str">
        <f>'2 CONTEXTO E IDENTIFICACIÓN'!A10</f>
        <v>R2</v>
      </c>
      <c r="B10" s="217" t="str">
        <f>+'2 CONTEXTO E IDENTIFICACIÓN'!F10</f>
        <v>Posibilidad de pérdida económica por contratación sin el lleno de requisitos de acuerdo al estatuto y manual de contratación debido a la falta de verificaciónen en la etapa precontractual</v>
      </c>
      <c r="C10" s="219">
        <v>623</v>
      </c>
      <c r="D10" s="191" t="str">
        <f t="shared" si="0"/>
        <v>La actividad que conlleva el riesgo se ejecuta mínimo 500 veces al año y máximo 5.000 veces por año</v>
      </c>
      <c r="E10" s="192">
        <f t="shared" si="1"/>
        <v>0.8</v>
      </c>
      <c r="F10" s="32" t="str">
        <f t="shared" si="2"/>
        <v>Alta</v>
      </c>
      <c r="G10" s="202" t="s">
        <v>71</v>
      </c>
      <c r="H10" s="194">
        <f t="shared" ref="H10:H28" si="6">+IF(G10="","",IF(G10="N/A","",IF(OR(G10=$X$9,G10=$Y$9),$W$9,IF(OR(G10=$X$10,G10=$Y$10),$W$10,IF(OR(G10=$X$11,G10=$Y$11),$W$11,IF(OR(G10=$X$12,G10=$Y$12),$W$12,IF(OR(G10=$X$13,G10=$Y$13),$W$13)))))))</f>
        <v>0.8</v>
      </c>
      <c r="I10" s="200" t="str">
        <f t="shared" si="3"/>
        <v>Mayor</v>
      </c>
      <c r="J10" s="202" t="s">
        <v>143</v>
      </c>
      <c r="K10" s="194" t="str">
        <f t="shared" si="4"/>
        <v/>
      </c>
      <c r="L10" s="200" t="str">
        <f t="shared" si="5"/>
        <v/>
      </c>
      <c r="M10" s="226">
        <f>+IF(H10="",K10,IF(K10="",H10,IF(H10&gt;K10,H10,K10)))</f>
        <v>0.8</v>
      </c>
      <c r="N10" s="227" t="str">
        <f t="shared" ref="N10:N28" si="7">+IF(M10="","",IF(M10=$W$9,$V$9,IF(M10=$W$10,$V$10,IF(M10=$W$11,$V$11,IF(M10=$W$12,$V$12,IF(M10=$W$13,$V$13))))))</f>
        <v>Mayor</v>
      </c>
      <c r="P10" s="38" t="s">
        <v>57</v>
      </c>
      <c r="Q10" s="39" t="s">
        <v>58</v>
      </c>
      <c r="R10" s="188">
        <v>3</v>
      </c>
      <c r="S10" s="188">
        <v>24</v>
      </c>
      <c r="T10" s="35">
        <v>0.4</v>
      </c>
      <c r="V10" s="38" t="s">
        <v>7</v>
      </c>
      <c r="W10" s="36">
        <v>0.4</v>
      </c>
      <c r="X10" s="39" t="s">
        <v>67</v>
      </c>
      <c r="Y10" s="40" t="s">
        <v>68</v>
      </c>
    </row>
    <row r="11" spans="1:25" ht="73.5" customHeight="1" x14ac:dyDescent="0.25">
      <c r="A11" s="31" t="str">
        <f>'2 CONTEXTO E IDENTIFICACIÓN'!A11</f>
        <v>R3</v>
      </c>
      <c r="B11" s="217" t="str">
        <f>+'2 CONTEXTO E IDENTIFICACIÓN'!F11</f>
        <v>Posibilidad de pérdida económica por incumplimiento del objeto contractual  debido a la inadecuada supervisión</v>
      </c>
      <c r="C11" s="219">
        <v>623</v>
      </c>
      <c r="D11" s="191" t="str">
        <f t="shared" si="0"/>
        <v>La actividad que conlleva el riesgo se ejecuta mínimo 500 veces al año y máximo 5.000 veces por año</v>
      </c>
      <c r="E11" s="192">
        <f t="shared" si="1"/>
        <v>0.8</v>
      </c>
      <c r="F11" s="32" t="str">
        <f t="shared" si="2"/>
        <v>Alta</v>
      </c>
      <c r="G11" s="202" t="s">
        <v>71</v>
      </c>
      <c r="H11" s="194">
        <f t="shared" si="6"/>
        <v>0.8</v>
      </c>
      <c r="I11" s="200" t="str">
        <f t="shared" si="3"/>
        <v>Mayor</v>
      </c>
      <c r="J11" s="202" t="s">
        <v>143</v>
      </c>
      <c r="K11" s="194" t="str">
        <f t="shared" si="4"/>
        <v/>
      </c>
      <c r="L11" s="200" t="str">
        <f t="shared" si="5"/>
        <v/>
      </c>
      <c r="M11" s="226">
        <f t="shared" ref="M11:M28" si="8">+IF(H11="",K11,IF(K11="",H11,IF(H11&gt;K11,H11,K11)))</f>
        <v>0.8</v>
      </c>
      <c r="N11" s="227" t="str">
        <f t="shared" si="7"/>
        <v>Mayor</v>
      </c>
      <c r="P11" s="41" t="s">
        <v>59</v>
      </c>
      <c r="Q11" s="39" t="s">
        <v>60</v>
      </c>
      <c r="R11" s="188">
        <v>25</v>
      </c>
      <c r="S11" s="188">
        <v>500</v>
      </c>
      <c r="T11" s="35">
        <v>0.6</v>
      </c>
      <c r="V11" s="41" t="s">
        <v>5</v>
      </c>
      <c r="W11" s="36">
        <v>0.6</v>
      </c>
      <c r="X11" s="39" t="s">
        <v>69</v>
      </c>
      <c r="Y11" s="40" t="s">
        <v>70</v>
      </c>
    </row>
    <row r="12" spans="1:25" ht="185.25" x14ac:dyDescent="0.25">
      <c r="A12" s="31" t="str">
        <f>'2 CONTEXTO E IDENTIFICACIÓN'!A12</f>
        <v>R4</v>
      </c>
      <c r="B12" s="217"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219">
        <v>623</v>
      </c>
      <c r="D12" s="191" t="str">
        <f t="shared" si="0"/>
        <v>La actividad que conlleva el riesgo se ejecuta mínimo 500 veces al año y máximo 5.000 veces por año</v>
      </c>
      <c r="E12" s="192">
        <f t="shared" si="1"/>
        <v>0.8</v>
      </c>
      <c r="F12" s="32" t="str">
        <f t="shared" si="2"/>
        <v>Alta</v>
      </c>
      <c r="G12" s="202" t="s">
        <v>71</v>
      </c>
      <c r="H12" s="194">
        <f t="shared" si="6"/>
        <v>0.8</v>
      </c>
      <c r="I12" s="200" t="str">
        <f t="shared" si="3"/>
        <v>Mayor</v>
      </c>
      <c r="J12" s="202" t="s">
        <v>72</v>
      </c>
      <c r="K12" s="194">
        <f t="shared" si="4"/>
        <v>0.8</v>
      </c>
      <c r="L12" s="200" t="str">
        <f t="shared" si="5"/>
        <v>Mayor</v>
      </c>
      <c r="M12" s="226">
        <f t="shared" si="8"/>
        <v>0.8</v>
      </c>
      <c r="N12" s="227" t="str">
        <f t="shared" si="7"/>
        <v>Mayor</v>
      </c>
      <c r="P12" s="42" t="s">
        <v>61</v>
      </c>
      <c r="Q12" s="39" t="s">
        <v>79</v>
      </c>
      <c r="R12" s="188">
        <v>5001</v>
      </c>
      <c r="S12" s="188">
        <v>5000</v>
      </c>
      <c r="T12" s="35">
        <v>0.8</v>
      </c>
      <c r="V12" s="42" t="s">
        <v>6</v>
      </c>
      <c r="W12" s="36">
        <v>0.8</v>
      </c>
      <c r="X12" s="39" t="s">
        <v>71</v>
      </c>
      <c r="Y12" s="40" t="s">
        <v>72</v>
      </c>
    </row>
    <row r="13" spans="1:25" ht="99.75" x14ac:dyDescent="0.25">
      <c r="A13" s="31" t="str">
        <f>'2 CONTEXTO E IDENTIFICACIÓN'!A13</f>
        <v>R5</v>
      </c>
      <c r="B13" s="217" t="str">
        <f>+'2 CONTEXTO E IDENTIFICACIÓN'!F13</f>
        <v>Posibilidad de pérdida económica y reputacional por fallos condenatorios a la USI ESE debido a la falta defensa, presentación de pruebas y seguimiento en los procesos judiciales</v>
      </c>
      <c r="C13" s="219">
        <v>12</v>
      </c>
      <c r="D13" s="191" t="str">
        <f t="shared" si="0"/>
        <v>La actividad que conlleva el riesgo se ejecuta de 3 a 24 veces por año</v>
      </c>
      <c r="E13" s="192">
        <f t="shared" si="1"/>
        <v>0.4</v>
      </c>
      <c r="F13" s="32" t="str">
        <f t="shared" si="2"/>
        <v>Baja</v>
      </c>
      <c r="G13" s="202" t="s">
        <v>71</v>
      </c>
      <c r="H13" s="194">
        <f t="shared" si="6"/>
        <v>0.8</v>
      </c>
      <c r="I13" s="200" t="str">
        <f t="shared" si="3"/>
        <v>Mayor</v>
      </c>
      <c r="J13" s="202" t="s">
        <v>70</v>
      </c>
      <c r="K13" s="194">
        <f t="shared" si="4"/>
        <v>0.6</v>
      </c>
      <c r="L13" s="200" t="str">
        <f t="shared" si="5"/>
        <v>Moderado</v>
      </c>
      <c r="M13" s="226">
        <f t="shared" si="8"/>
        <v>0.8</v>
      </c>
      <c r="N13" s="227" t="str">
        <f t="shared" si="7"/>
        <v>Mayor</v>
      </c>
      <c r="P13" s="43" t="s">
        <v>62</v>
      </c>
      <c r="Q13" s="39" t="s">
        <v>80</v>
      </c>
      <c r="R13" s="188">
        <v>5001</v>
      </c>
      <c r="S13" s="188"/>
      <c r="T13" s="35">
        <v>1</v>
      </c>
      <c r="V13" s="43" t="s">
        <v>73</v>
      </c>
      <c r="W13" s="36">
        <v>1</v>
      </c>
      <c r="X13" s="39" t="s">
        <v>74</v>
      </c>
      <c r="Y13" s="40" t="s">
        <v>75</v>
      </c>
    </row>
    <row r="14" spans="1:25" ht="114.75" thickBot="1" x14ac:dyDescent="0.3">
      <c r="A14" s="31" t="str">
        <f>'2 CONTEXTO E IDENTIFICACIÓN'!A14</f>
        <v>R6</v>
      </c>
      <c r="B14" s="217"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14" s="219">
        <v>52</v>
      </c>
      <c r="D14" s="191" t="str">
        <f t="shared" si="0"/>
        <v>La actividad que conlleva el riesgo se ejecuta de 24 a 500 veces por año</v>
      </c>
      <c r="E14" s="192">
        <f t="shared" si="1"/>
        <v>0.6</v>
      </c>
      <c r="F14" s="32" t="str">
        <f t="shared" si="2"/>
        <v>Media</v>
      </c>
      <c r="G14" s="202" t="s">
        <v>74</v>
      </c>
      <c r="H14" s="194">
        <f t="shared" si="6"/>
        <v>1</v>
      </c>
      <c r="I14" s="200" t="str">
        <f t="shared" si="3"/>
        <v>Catastrófico</v>
      </c>
      <c r="J14" s="202" t="s">
        <v>75</v>
      </c>
      <c r="K14" s="194">
        <f t="shared" si="4"/>
        <v>1</v>
      </c>
      <c r="L14" s="200" t="str">
        <f t="shared" si="5"/>
        <v>Catastrófico</v>
      </c>
      <c r="M14" s="226">
        <f t="shared" si="8"/>
        <v>1</v>
      </c>
      <c r="N14" s="227" t="str">
        <f t="shared" si="7"/>
        <v>Catastrófico</v>
      </c>
      <c r="P14" s="44"/>
      <c r="Q14" s="45"/>
      <c r="R14" s="189"/>
      <c r="S14" s="189"/>
      <c r="T14" s="46"/>
      <c r="V14" s="44"/>
      <c r="W14" s="45"/>
      <c r="X14" s="45" t="s">
        <v>143</v>
      </c>
      <c r="Y14" s="46" t="s">
        <v>143</v>
      </c>
    </row>
    <row r="15" spans="1:25" ht="85.5" x14ac:dyDescent="0.25">
      <c r="A15" s="31" t="str">
        <f>'2 CONTEXTO E IDENTIFICACIÓN'!A15</f>
        <v>R7</v>
      </c>
      <c r="B15" s="217" t="str">
        <f>+'2 CONTEXTO E IDENTIFICACIÓN'!F15</f>
        <v>Posibilidad de pérdida económica por recaudo no registrado o no consignado debido a la falta de arqueos a las cajas o debilidades en el proceso de facturación</v>
      </c>
      <c r="C15" s="219">
        <v>52</v>
      </c>
      <c r="D15" s="191" t="str">
        <f t="shared" si="0"/>
        <v>La actividad que conlleva el riesgo se ejecuta de 24 a 500 veces por año</v>
      </c>
      <c r="E15" s="192">
        <f t="shared" si="1"/>
        <v>0.6</v>
      </c>
      <c r="F15" s="32" t="str">
        <f t="shared" si="2"/>
        <v>Media</v>
      </c>
      <c r="G15" s="202" t="s">
        <v>71</v>
      </c>
      <c r="H15" s="194">
        <f t="shared" si="6"/>
        <v>0.8</v>
      </c>
      <c r="I15" s="200" t="str">
        <f t="shared" si="3"/>
        <v>Mayor</v>
      </c>
      <c r="J15" s="202" t="s">
        <v>143</v>
      </c>
      <c r="K15" s="194" t="str">
        <f t="shared" si="4"/>
        <v/>
      </c>
      <c r="L15" s="200" t="str">
        <f t="shared" si="5"/>
        <v/>
      </c>
      <c r="M15" s="226">
        <f t="shared" si="8"/>
        <v>0.8</v>
      </c>
      <c r="N15" s="227" t="str">
        <f t="shared" si="7"/>
        <v>Mayor</v>
      </c>
    </row>
    <row r="16" spans="1:25" ht="142.5" x14ac:dyDescent="0.25">
      <c r="A16" s="31" t="str">
        <f>'2 CONTEXTO E IDENTIFICACIÓN'!A16</f>
        <v>R8</v>
      </c>
      <c r="B16" s="217"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16" s="219">
        <v>365</v>
      </c>
      <c r="D16" s="191" t="str">
        <f t="shared" si="0"/>
        <v>La actividad que conlleva el riesgo se ejecuta de 24 a 500 veces por año</v>
      </c>
      <c r="E16" s="192">
        <f t="shared" si="1"/>
        <v>0.6</v>
      </c>
      <c r="F16" s="32" t="str">
        <f t="shared" si="2"/>
        <v>Media</v>
      </c>
      <c r="G16" s="202" t="s">
        <v>74</v>
      </c>
      <c r="H16" s="194">
        <f t="shared" si="6"/>
        <v>1</v>
      </c>
      <c r="I16" s="200" t="str">
        <f t="shared" si="3"/>
        <v>Catastrófico</v>
      </c>
      <c r="J16" s="202" t="s">
        <v>143</v>
      </c>
      <c r="K16" s="194" t="str">
        <f t="shared" si="4"/>
        <v/>
      </c>
      <c r="L16" s="200" t="str">
        <f t="shared" si="5"/>
        <v/>
      </c>
      <c r="M16" s="226">
        <f t="shared" si="8"/>
        <v>1</v>
      </c>
      <c r="N16" s="227" t="str">
        <f t="shared" si="7"/>
        <v>Catastrófico</v>
      </c>
    </row>
    <row r="17" spans="1:14" ht="71.25" x14ac:dyDescent="0.25">
      <c r="A17" s="31" t="str">
        <f>'2 CONTEXTO E IDENTIFICACIÓN'!A17</f>
        <v>R9</v>
      </c>
      <c r="B17" s="217" t="str">
        <f>+'2 CONTEXTO E IDENTIFICACIÓN'!F17</f>
        <v>Posibilidad de pérdida económica por deterioro y perdida de bienes debido a la no realización y/o actualización de inventarios</v>
      </c>
      <c r="C17" s="219">
        <v>12</v>
      </c>
      <c r="D17" s="191" t="str">
        <f t="shared" si="0"/>
        <v>La actividad que conlleva el riesgo se ejecuta de 3 a 24 veces por año</v>
      </c>
      <c r="E17" s="192">
        <f t="shared" si="1"/>
        <v>0.4</v>
      </c>
      <c r="F17" s="32" t="str">
        <f t="shared" si="2"/>
        <v>Baja</v>
      </c>
      <c r="G17" s="202" t="s">
        <v>71</v>
      </c>
      <c r="H17" s="194">
        <f t="shared" si="6"/>
        <v>0.8</v>
      </c>
      <c r="I17" s="200" t="str">
        <f t="shared" si="3"/>
        <v>Mayor</v>
      </c>
      <c r="J17" s="202" t="s">
        <v>143</v>
      </c>
      <c r="K17" s="194" t="str">
        <f t="shared" si="4"/>
        <v/>
      </c>
      <c r="L17" s="200" t="str">
        <f t="shared" si="5"/>
        <v/>
      </c>
      <c r="M17" s="226">
        <f t="shared" si="8"/>
        <v>0.8</v>
      </c>
      <c r="N17" s="227" t="str">
        <f t="shared" si="7"/>
        <v>Mayor</v>
      </c>
    </row>
    <row r="18" spans="1:14" ht="128.25" x14ac:dyDescent="0.25">
      <c r="A18" s="31" t="str">
        <f>'2 CONTEXTO E IDENTIFICACIÓN'!A18</f>
        <v>R10</v>
      </c>
      <c r="B18" s="217"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18" s="219">
        <v>12</v>
      </c>
      <c r="D18" s="191" t="str">
        <f t="shared" si="0"/>
        <v>La actividad que conlleva el riesgo se ejecuta de 3 a 24 veces por año</v>
      </c>
      <c r="E18" s="192">
        <f t="shared" si="1"/>
        <v>0.4</v>
      </c>
      <c r="F18" s="32" t="str">
        <f t="shared" si="2"/>
        <v>Baja</v>
      </c>
      <c r="G18" s="202" t="s">
        <v>74</v>
      </c>
      <c r="H18" s="194">
        <f t="shared" si="6"/>
        <v>1</v>
      </c>
      <c r="I18" s="200" t="str">
        <f t="shared" si="3"/>
        <v>Catastrófico</v>
      </c>
      <c r="J18" s="202" t="s">
        <v>72</v>
      </c>
      <c r="K18" s="194">
        <f t="shared" si="4"/>
        <v>0.8</v>
      </c>
      <c r="L18" s="200" t="str">
        <f t="shared" si="5"/>
        <v>Mayor</v>
      </c>
      <c r="M18" s="226">
        <f t="shared" si="8"/>
        <v>1</v>
      </c>
      <c r="N18" s="227" t="str">
        <f t="shared" si="7"/>
        <v>Catastrófico</v>
      </c>
    </row>
    <row r="19" spans="1:14" ht="85.5" x14ac:dyDescent="0.25">
      <c r="A19" s="31" t="str">
        <f>'2 CONTEXTO E IDENTIFICACIÓN'!A19</f>
        <v>R11</v>
      </c>
      <c r="B19" s="217" t="str">
        <f>+'2 CONTEXTO E IDENTIFICACIÓN'!F19</f>
        <v>Posibilidad de pérdida reputacional por deterioro, daño o perdida de historias laborales debido a la falta de seguridad en la custodia de estas</v>
      </c>
      <c r="C19" s="219">
        <v>12</v>
      </c>
      <c r="D19" s="191" t="str">
        <f t="shared" si="0"/>
        <v>La actividad que conlleva el riesgo se ejecuta de 3 a 24 veces por año</v>
      </c>
      <c r="E19" s="192">
        <f t="shared" si="1"/>
        <v>0.4</v>
      </c>
      <c r="F19" s="32" t="str">
        <f t="shared" si="2"/>
        <v>Baja</v>
      </c>
      <c r="G19" s="202" t="s">
        <v>143</v>
      </c>
      <c r="H19" s="194" t="str">
        <f t="shared" si="6"/>
        <v/>
      </c>
      <c r="I19" s="200" t="str">
        <f t="shared" si="3"/>
        <v/>
      </c>
      <c r="J19" s="202" t="s">
        <v>66</v>
      </c>
      <c r="K19" s="194">
        <f t="shared" si="4"/>
        <v>0.2</v>
      </c>
      <c r="L19" s="200" t="str">
        <f t="shared" si="5"/>
        <v>Leve</v>
      </c>
      <c r="M19" s="226">
        <f t="shared" si="8"/>
        <v>0.2</v>
      </c>
      <c r="N19" s="227" t="str">
        <f t="shared" si="7"/>
        <v>Leve</v>
      </c>
    </row>
    <row r="20" spans="1:14" ht="128.25" x14ac:dyDescent="0.25">
      <c r="A20" s="31" t="str">
        <f>'2 CONTEXTO E IDENTIFICACIÓN'!A20</f>
        <v>R12</v>
      </c>
      <c r="B20" s="217" t="str">
        <f>+'2 CONTEXTO E IDENTIFICACIÓN'!F20</f>
        <v xml:space="preserve">Posibilidad de pérdida reputacional por la no respuesta o extemporaneidad  en la contestación de las PQRS debido a la falta de cultura organizacional de mejora y debilidades en el seguimiento y control de estas </v>
      </c>
      <c r="C20" s="219">
        <v>365</v>
      </c>
      <c r="D20" s="191" t="str">
        <f t="shared" si="0"/>
        <v>La actividad que conlleva el riesgo se ejecuta de 24 a 500 veces por año</v>
      </c>
      <c r="E20" s="192">
        <f t="shared" si="1"/>
        <v>0.6</v>
      </c>
      <c r="F20" s="32" t="str">
        <f t="shared" si="2"/>
        <v>Media</v>
      </c>
      <c r="G20" s="202" t="s">
        <v>143</v>
      </c>
      <c r="H20" s="194" t="str">
        <f t="shared" si="6"/>
        <v/>
      </c>
      <c r="I20" s="200" t="str">
        <f t="shared" si="3"/>
        <v/>
      </c>
      <c r="J20" s="202" t="s">
        <v>72</v>
      </c>
      <c r="K20" s="194">
        <f t="shared" si="4"/>
        <v>0.8</v>
      </c>
      <c r="L20" s="200" t="str">
        <f t="shared" si="5"/>
        <v>Mayor</v>
      </c>
      <c r="M20" s="226">
        <f t="shared" si="8"/>
        <v>0.8</v>
      </c>
      <c r="N20" s="227" t="str">
        <f t="shared" si="7"/>
        <v>Mayor</v>
      </c>
    </row>
    <row r="21" spans="1:14" ht="114" x14ac:dyDescent="0.25">
      <c r="A21" s="31" t="str">
        <f>'2 CONTEXTO E IDENTIFICACIÓN'!A21</f>
        <v>R13</v>
      </c>
      <c r="B21" s="217" t="str">
        <f>+'2 CONTEXTO E IDENTIFICACIÓN'!F21</f>
        <v>Posibilidad de pérdida reputacional por la entrega de información reservada e historias clínicas a personas no autorizadas debido a incumplimiento de la política de seguridad de la información</v>
      </c>
      <c r="C21" s="219">
        <v>365</v>
      </c>
      <c r="D21" s="191" t="str">
        <f t="shared" si="0"/>
        <v>La actividad que conlleva el riesgo se ejecuta de 24 a 500 veces por año</v>
      </c>
      <c r="E21" s="192">
        <f t="shared" si="1"/>
        <v>0.6</v>
      </c>
      <c r="F21" s="32" t="str">
        <f t="shared" si="2"/>
        <v>Media</v>
      </c>
      <c r="G21" s="202" t="s">
        <v>143</v>
      </c>
      <c r="H21" s="194" t="str">
        <f t="shared" si="6"/>
        <v/>
      </c>
      <c r="I21" s="200" t="str">
        <f t="shared" si="3"/>
        <v/>
      </c>
      <c r="J21" s="202" t="s">
        <v>72</v>
      </c>
      <c r="K21" s="194">
        <f t="shared" si="4"/>
        <v>0.8</v>
      </c>
      <c r="L21" s="200" t="str">
        <f t="shared" si="5"/>
        <v>Mayor</v>
      </c>
      <c r="M21" s="226">
        <f t="shared" si="8"/>
        <v>0.8</v>
      </c>
      <c r="N21" s="227" t="str">
        <f t="shared" si="7"/>
        <v>Mayor</v>
      </c>
    </row>
    <row r="22" spans="1:14" ht="73.5" customHeight="1" x14ac:dyDescent="0.25">
      <c r="A22" s="31" t="str">
        <f>'2 CONTEXTO E IDENTIFICACIÓN'!A22</f>
        <v>R14</v>
      </c>
      <c r="B22" s="217" t="str">
        <f>+'2 CONTEXTO E IDENTIFICACIÓN'!F22</f>
        <v xml:space="preserve">  </v>
      </c>
      <c r="C22" s="219"/>
      <c r="D22" s="191" t="str">
        <f t="shared" si="0"/>
        <v/>
      </c>
      <c r="E22" s="192" t="str">
        <f t="shared" si="1"/>
        <v/>
      </c>
      <c r="F22" s="32" t="str">
        <f t="shared" si="2"/>
        <v/>
      </c>
      <c r="G22" s="202"/>
      <c r="H22" s="194" t="str">
        <f t="shared" si="6"/>
        <v/>
      </c>
      <c r="I22" s="200" t="str">
        <f t="shared" si="3"/>
        <v/>
      </c>
      <c r="J22" s="202"/>
      <c r="K22" s="194" t="str">
        <f t="shared" si="4"/>
        <v/>
      </c>
      <c r="L22" s="200" t="str">
        <f t="shared" si="5"/>
        <v/>
      </c>
      <c r="M22" s="226" t="str">
        <f t="shared" si="8"/>
        <v/>
      </c>
      <c r="N22" s="227" t="str">
        <f t="shared" si="7"/>
        <v/>
      </c>
    </row>
    <row r="23" spans="1:14" ht="73.5" customHeight="1" x14ac:dyDescent="0.25">
      <c r="A23" s="31" t="str">
        <f>'2 CONTEXTO E IDENTIFICACIÓN'!A23</f>
        <v>R15</v>
      </c>
      <c r="B23" s="217" t="str">
        <f>+'2 CONTEXTO E IDENTIFICACIÓN'!F23</f>
        <v xml:space="preserve">  </v>
      </c>
      <c r="C23" s="219"/>
      <c r="D23" s="191" t="str">
        <f t="shared" si="0"/>
        <v/>
      </c>
      <c r="E23" s="192" t="str">
        <f t="shared" si="1"/>
        <v/>
      </c>
      <c r="F23" s="32" t="str">
        <f t="shared" si="2"/>
        <v/>
      </c>
      <c r="G23" s="202"/>
      <c r="H23" s="194" t="str">
        <f t="shared" si="6"/>
        <v/>
      </c>
      <c r="I23" s="200" t="str">
        <f t="shared" si="3"/>
        <v/>
      </c>
      <c r="J23" s="202"/>
      <c r="K23" s="194" t="str">
        <f t="shared" si="4"/>
        <v/>
      </c>
      <c r="L23" s="200" t="str">
        <f t="shared" si="5"/>
        <v/>
      </c>
      <c r="M23" s="226" t="str">
        <f t="shared" si="8"/>
        <v/>
      </c>
      <c r="N23" s="227" t="str">
        <f t="shared" si="7"/>
        <v/>
      </c>
    </row>
    <row r="24" spans="1:14" ht="73.5" customHeight="1" x14ac:dyDescent="0.25">
      <c r="A24" s="31" t="str">
        <f>'2 CONTEXTO E IDENTIFICACIÓN'!A24</f>
        <v>R16</v>
      </c>
      <c r="B24" s="217" t="str">
        <f>+'2 CONTEXTO E IDENTIFICACIÓN'!F24</f>
        <v xml:space="preserve">  </v>
      </c>
      <c r="C24" s="219"/>
      <c r="D24" s="191" t="str">
        <f t="shared" si="0"/>
        <v/>
      </c>
      <c r="E24" s="192" t="str">
        <f t="shared" si="1"/>
        <v/>
      </c>
      <c r="F24" s="32" t="str">
        <f t="shared" si="2"/>
        <v/>
      </c>
      <c r="G24" s="202"/>
      <c r="H24" s="194" t="str">
        <f t="shared" si="6"/>
        <v/>
      </c>
      <c r="I24" s="200" t="str">
        <f t="shared" si="3"/>
        <v/>
      </c>
      <c r="J24" s="202"/>
      <c r="K24" s="194" t="str">
        <f t="shared" si="4"/>
        <v/>
      </c>
      <c r="L24" s="200" t="str">
        <f t="shared" si="5"/>
        <v/>
      </c>
      <c r="M24" s="226" t="str">
        <f t="shared" si="8"/>
        <v/>
      </c>
      <c r="N24" s="227" t="str">
        <f t="shared" si="7"/>
        <v/>
      </c>
    </row>
    <row r="25" spans="1:14" ht="73.5" customHeight="1" x14ac:dyDescent="0.25">
      <c r="A25" s="31" t="str">
        <f>'2 CONTEXTO E IDENTIFICACIÓN'!A25</f>
        <v>R17</v>
      </c>
      <c r="B25" s="217" t="str">
        <f>+'2 CONTEXTO E IDENTIFICACIÓN'!F25</f>
        <v xml:space="preserve">  </v>
      </c>
      <c r="C25" s="219"/>
      <c r="D25" s="191" t="str">
        <f t="shared" si="0"/>
        <v/>
      </c>
      <c r="E25" s="192" t="str">
        <f t="shared" si="1"/>
        <v/>
      </c>
      <c r="F25" s="32" t="str">
        <f t="shared" si="2"/>
        <v/>
      </c>
      <c r="G25" s="202"/>
      <c r="H25" s="194" t="str">
        <f t="shared" si="6"/>
        <v/>
      </c>
      <c r="I25" s="200" t="str">
        <f t="shared" si="3"/>
        <v/>
      </c>
      <c r="J25" s="202"/>
      <c r="K25" s="194" t="str">
        <f t="shared" si="4"/>
        <v/>
      </c>
      <c r="L25" s="200" t="str">
        <f t="shared" si="5"/>
        <v/>
      </c>
      <c r="M25" s="226" t="str">
        <f t="shared" si="8"/>
        <v/>
      </c>
      <c r="N25" s="227" t="str">
        <f t="shared" si="7"/>
        <v/>
      </c>
    </row>
    <row r="26" spans="1:14" ht="73.5" customHeight="1" x14ac:dyDescent="0.25">
      <c r="A26" s="31" t="str">
        <f>'2 CONTEXTO E IDENTIFICACIÓN'!A26</f>
        <v>R18</v>
      </c>
      <c r="B26" s="217" t="str">
        <f>+'2 CONTEXTO E IDENTIFICACIÓN'!F26</f>
        <v xml:space="preserve">  </v>
      </c>
      <c r="C26" s="219"/>
      <c r="D26" s="191" t="str">
        <f t="shared" si="0"/>
        <v/>
      </c>
      <c r="E26" s="192" t="str">
        <f t="shared" si="1"/>
        <v/>
      </c>
      <c r="F26" s="32" t="str">
        <f t="shared" si="2"/>
        <v/>
      </c>
      <c r="G26" s="202"/>
      <c r="H26" s="194" t="str">
        <f t="shared" si="6"/>
        <v/>
      </c>
      <c r="I26" s="200" t="str">
        <f t="shared" si="3"/>
        <v/>
      </c>
      <c r="J26" s="202"/>
      <c r="K26" s="194" t="str">
        <f t="shared" si="4"/>
        <v/>
      </c>
      <c r="L26" s="200" t="str">
        <f t="shared" si="5"/>
        <v/>
      </c>
      <c r="M26" s="226" t="str">
        <f t="shared" si="8"/>
        <v/>
      </c>
      <c r="N26" s="227" t="str">
        <f t="shared" si="7"/>
        <v/>
      </c>
    </row>
    <row r="27" spans="1:14" ht="73.5" customHeight="1" x14ac:dyDescent="0.25">
      <c r="A27" s="31" t="str">
        <f>'2 CONTEXTO E IDENTIFICACIÓN'!A27</f>
        <v>R19</v>
      </c>
      <c r="B27" s="217" t="str">
        <f>+'2 CONTEXTO E IDENTIFICACIÓN'!F27</f>
        <v xml:space="preserve">  </v>
      </c>
      <c r="C27" s="219"/>
      <c r="D27" s="191" t="str">
        <f t="shared" si="0"/>
        <v/>
      </c>
      <c r="E27" s="192" t="str">
        <f t="shared" si="1"/>
        <v/>
      </c>
      <c r="F27" s="32" t="str">
        <f t="shared" si="2"/>
        <v/>
      </c>
      <c r="G27" s="202"/>
      <c r="H27" s="194" t="str">
        <f t="shared" si="6"/>
        <v/>
      </c>
      <c r="I27" s="200" t="str">
        <f t="shared" si="3"/>
        <v/>
      </c>
      <c r="J27" s="202"/>
      <c r="K27" s="194" t="str">
        <f t="shared" si="4"/>
        <v/>
      </c>
      <c r="L27" s="200" t="str">
        <f t="shared" si="5"/>
        <v/>
      </c>
      <c r="M27" s="226" t="str">
        <f t="shared" si="8"/>
        <v/>
      </c>
      <c r="N27" s="227" t="str">
        <f t="shared" si="7"/>
        <v/>
      </c>
    </row>
    <row r="28" spans="1:14" ht="73.5" customHeight="1" thickBot="1" x14ac:dyDescent="0.3">
      <c r="A28" s="47" t="str">
        <f>'2 CONTEXTO E IDENTIFICACIÓN'!A28</f>
        <v>R20</v>
      </c>
      <c r="B28" s="217" t="str">
        <f>+'2 CONTEXTO E IDENTIFICACIÓN'!F28</f>
        <v xml:space="preserve">  </v>
      </c>
      <c r="C28" s="220"/>
      <c r="D28" s="204" t="str">
        <f t="shared" si="0"/>
        <v/>
      </c>
      <c r="E28" s="193" t="str">
        <f t="shared" si="1"/>
        <v/>
      </c>
      <c r="F28" s="48" t="str">
        <f t="shared" si="2"/>
        <v/>
      </c>
      <c r="G28" s="203"/>
      <c r="H28" s="198" t="str">
        <f t="shared" si="6"/>
        <v/>
      </c>
      <c r="I28" s="201" t="str">
        <f t="shared" si="3"/>
        <v/>
      </c>
      <c r="J28" s="203"/>
      <c r="K28" s="198" t="str">
        <f t="shared" si="4"/>
        <v/>
      </c>
      <c r="L28" s="201" t="str">
        <f t="shared" si="5"/>
        <v/>
      </c>
      <c r="M28" s="228" t="str">
        <f t="shared" si="8"/>
        <v/>
      </c>
      <c r="N28" s="229" t="str">
        <f t="shared" si="7"/>
        <v/>
      </c>
    </row>
  </sheetData>
  <sheetProtection sheet="1" formatCells="0" formatColumns="0" formatRows="0" sort="0" autoFilter="0" pivotTables="0"/>
  <autoFilter ref="A8:N8" xr:uid="{00000000-0009-0000-0000-000002000000}"/>
  <dataConsolidate/>
  <mergeCells count="11">
    <mergeCell ref="V7:Y7"/>
    <mergeCell ref="P7:T7"/>
    <mergeCell ref="A1:A2"/>
    <mergeCell ref="B1:B2"/>
    <mergeCell ref="B4:D4"/>
    <mergeCell ref="B5:D5"/>
    <mergeCell ref="C7:F7"/>
    <mergeCell ref="G7:I7"/>
    <mergeCell ref="J7:L7"/>
    <mergeCell ref="M7:N7"/>
    <mergeCell ref="G6:N6"/>
  </mergeCells>
  <conditionalFormatting sqref="E9:E28 G9:G28">
    <cfRule type="cellIs" dxfId="213" priority="1" operator="equal">
      <formula>$T$9</formula>
    </cfRule>
    <cfRule type="cellIs" dxfId="212" priority="2" operator="equal">
      <formula>$T$10</formula>
    </cfRule>
    <cfRule type="cellIs" dxfId="211" priority="3" operator="equal">
      <formula>$T$11</formula>
    </cfRule>
    <cfRule type="cellIs" dxfId="210" priority="4" operator="equal">
      <formula>$T$12</formula>
    </cfRule>
    <cfRule type="cellIs" dxfId="209" priority="5" operator="equal">
      <formula>$T$13</formula>
    </cfRule>
  </conditionalFormatting>
  <conditionalFormatting sqref="F9:F28">
    <cfRule type="cellIs" dxfId="208" priority="163" operator="equal">
      <formula>$P$13</formula>
    </cfRule>
    <cfRule type="cellIs" dxfId="207" priority="159" operator="equal">
      <formula>$P$9</formula>
    </cfRule>
    <cfRule type="cellIs" dxfId="206" priority="160" operator="equal">
      <formula>$P$10</formula>
    </cfRule>
    <cfRule type="cellIs" dxfId="205" priority="161" operator="equal">
      <formula>$P$11</formula>
    </cfRule>
    <cfRule type="cellIs" dxfId="204" priority="162" operator="equal">
      <formula>$P$12</formula>
    </cfRule>
  </conditionalFormatting>
  <conditionalFormatting sqref="H9:H28">
    <cfRule type="cellIs" dxfId="203" priority="77" operator="equal">
      <formula>$W$10</formula>
    </cfRule>
    <cfRule type="cellIs" dxfId="202" priority="78" operator="equal">
      <formula>$W$11</formula>
    </cfRule>
    <cfRule type="cellIs" dxfId="201" priority="79" operator="equal">
      <formula>$W$12</formula>
    </cfRule>
    <cfRule type="cellIs" dxfId="200" priority="80" operator="equal">
      <formula>$W$13</formula>
    </cfRule>
    <cfRule type="cellIs" dxfId="199" priority="76" operator="equal">
      <formula>$W$9</formula>
    </cfRule>
  </conditionalFormatting>
  <conditionalFormatting sqref="I9:J28">
    <cfRule type="cellIs" dxfId="198" priority="81" operator="equal">
      <formula>$V$9</formula>
    </cfRule>
    <cfRule type="cellIs" dxfId="197" priority="82" operator="equal">
      <formula>$V$10</formula>
    </cfRule>
    <cfRule type="cellIs" dxfId="196" priority="83" operator="equal">
      <formula>$V$11</formula>
    </cfRule>
    <cfRule type="cellIs" dxfId="195" priority="84" operator="equal">
      <formula>$V$12</formula>
    </cfRule>
    <cfRule type="cellIs" dxfId="194" priority="85" operator="equal">
      <formula>$V$13</formula>
    </cfRule>
  </conditionalFormatting>
  <conditionalFormatting sqref="K9:K28">
    <cfRule type="cellIs" dxfId="193" priority="61" operator="equal">
      <formula>$W$9</formula>
    </cfRule>
    <cfRule type="cellIs" dxfId="192" priority="62" operator="equal">
      <formula>$W$10</formula>
    </cfRule>
    <cfRule type="cellIs" dxfId="191" priority="63" operator="equal">
      <formula>$W$11</formula>
    </cfRule>
    <cfRule type="cellIs" dxfId="190" priority="64" operator="equal">
      <formula>$W$12</formula>
    </cfRule>
    <cfRule type="cellIs" dxfId="189" priority="65" operator="equal">
      <formula>$W$13</formula>
    </cfRule>
  </conditionalFormatting>
  <conditionalFormatting sqref="L9:L28">
    <cfRule type="cellIs" dxfId="188" priority="96" operator="equal">
      <formula>$V$9</formula>
    </cfRule>
    <cfRule type="cellIs" dxfId="187" priority="97" operator="equal">
      <formula>$V$10</formula>
    </cfRule>
    <cfRule type="cellIs" dxfId="186" priority="98" operator="equal">
      <formula>$V$11</formula>
    </cfRule>
    <cfRule type="cellIs" dxfId="185" priority="99" operator="equal">
      <formula>$V$12</formula>
    </cfRule>
    <cfRule type="cellIs" dxfId="184" priority="100" operator="equal">
      <formula>$V$13</formula>
    </cfRule>
  </conditionalFormatting>
  <conditionalFormatting sqref="M9:M28">
    <cfRule type="cellIs" dxfId="183" priority="6" operator="equal">
      <formula>$W$9</formula>
    </cfRule>
    <cfRule type="cellIs" dxfId="182" priority="7" operator="equal">
      <formula>$W$10</formula>
    </cfRule>
    <cfRule type="cellIs" dxfId="181" priority="8" operator="equal">
      <formula>$W$11</formula>
    </cfRule>
    <cfRule type="cellIs" dxfId="180" priority="9" operator="equal">
      <formula>$W$12</formula>
    </cfRule>
    <cfRule type="cellIs" dxfId="179" priority="10" operator="equal">
      <formula>$W$13</formula>
    </cfRule>
  </conditionalFormatting>
  <conditionalFormatting sqref="N9:N28">
    <cfRule type="cellIs" dxfId="178" priority="31" operator="equal">
      <formula>$V$9</formula>
    </cfRule>
    <cfRule type="cellIs" dxfId="177" priority="32" operator="equal">
      <formula>$V$10</formula>
    </cfRule>
    <cfRule type="cellIs" dxfId="176" priority="33" operator="equal">
      <formula>$V$11</formula>
    </cfRule>
    <cfRule type="cellIs" dxfId="175" priority="34" operator="equal">
      <formula>$V$12</formula>
    </cfRule>
    <cfRule type="cellIs" dxfId="174"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200-000000000000}"/>
    <dataValidation allowBlank="1" showInputMessage="1" showErrorMessage="1" prompt="Es la materialización del riesgo y las consecuencias de su aparición. Su escala es: 5 bajo impacto, 10 medio, 20 alto impacto._x000a_" sqref="IP8:JA8" xr:uid="{00000000-0002-0000-0200-000001000000}"/>
    <dataValidation type="list" allowBlank="1" showInputMessage="1" showErrorMessage="1" sqref="IU12:JA12 IP9:JA11" xr:uid="{00000000-0002-0000-0200-000002000000}">
      <formula1>#REF!</formula1>
    </dataValidation>
    <dataValidation type="list" allowBlank="1" showInputMessage="1" showErrorMessage="1" sqref="G9:G28" xr:uid="{00000000-0002-0000-0200-000003000000}">
      <formula1>Afectación_Económica</formula1>
    </dataValidation>
    <dataValidation type="list" allowBlank="1" showInputMessage="1" showErrorMessage="1" sqref="J9:J28"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5"/>
  <sheetViews>
    <sheetView showGridLines="0" zoomScale="70" zoomScaleNormal="70" workbookViewId="0">
      <pane xSplit="1" ySplit="8" topLeftCell="B16" activePane="bottomRight" state="frozen"/>
      <selection pane="topRight" activeCell="B1" sqref="B1"/>
      <selection pane="bottomLeft" activeCell="A7" sqref="A7"/>
      <selection pane="bottomRight" activeCell="B22" sqref="B22"/>
    </sheetView>
  </sheetViews>
  <sheetFormatPr baseColWidth="10" defaultColWidth="14.28515625" defaultRowHeight="12.75" x14ac:dyDescent="0.25"/>
  <cols>
    <col min="1" max="1" width="12.85546875" style="87" customWidth="1"/>
    <col min="2" max="2" width="29.42578125" style="92" customWidth="1"/>
    <col min="3" max="3" width="16.42578125" style="87" customWidth="1"/>
    <col min="4" max="4" width="12.42578125" style="92" customWidth="1"/>
    <col min="5" max="5" width="25" style="92" customWidth="1"/>
    <col min="6" max="6" width="3.85546875" style="92" customWidth="1"/>
    <col min="7" max="7" width="7.42578125" style="92" customWidth="1"/>
    <col min="8" max="8" width="14" style="92" customWidth="1"/>
    <col min="9" max="9" width="13.85546875" style="92" customWidth="1"/>
    <col min="10" max="13" width="12.42578125" style="92" customWidth="1"/>
    <col min="14" max="14" width="3.85546875" style="92" customWidth="1"/>
    <col min="15" max="15" width="4.85546875" style="87" customWidth="1"/>
    <col min="16" max="16" width="6.42578125" style="87" customWidth="1"/>
    <col min="17" max="17" width="11" style="87" bestFit="1" customWidth="1"/>
    <col min="18" max="22" width="12" style="87" customWidth="1"/>
    <col min="23" max="27" width="11.42578125" style="87" customWidth="1"/>
    <col min="28" max="28" width="5.42578125" style="87" bestFit="1" customWidth="1"/>
    <col min="29" max="29" width="26.85546875" style="87" customWidth="1"/>
    <col min="30" max="34" width="22.85546875" style="92" customWidth="1"/>
    <col min="35" max="35" width="23.42578125" style="87" customWidth="1"/>
    <col min="36" max="263" width="11.42578125" style="87" customWidth="1"/>
    <col min="264" max="264" width="12.7109375" style="87" customWidth="1"/>
    <col min="265" max="265" width="47" style="87" customWidth="1"/>
    <col min="266" max="266" width="35" style="87" customWidth="1"/>
    <col min="267" max="16384" width="14.28515625" style="87"/>
  </cols>
  <sheetData>
    <row r="1" spans="1:36" s="75" customFormat="1" ht="36" customHeight="1" x14ac:dyDescent="0.2">
      <c r="A1" s="425"/>
      <c r="B1" s="431" t="str">
        <f>+'2 CONTEXTO E IDENTIFICACIÓN'!C1</f>
        <v>MAPA DE RIESGOS</v>
      </c>
      <c r="C1" s="50" t="str">
        <f>+'2 CONTEXTO E IDENTIFICACIÓN'!D1</f>
        <v>CÓDIGO:</v>
      </c>
      <c r="D1" s="74">
        <f>+'2 CONTEXTO E IDENTIFICACIÓN'!E1</f>
        <v>0</v>
      </c>
      <c r="AD1" s="76"/>
      <c r="AE1" s="76"/>
      <c r="AF1" s="76"/>
      <c r="AG1" s="76"/>
      <c r="AH1" s="76"/>
    </row>
    <row r="2" spans="1:36" s="75" customFormat="1" ht="36" customHeight="1" x14ac:dyDescent="0.2">
      <c r="A2" s="425"/>
      <c r="B2" s="431"/>
      <c r="C2" s="50" t="str">
        <f>+'2 CONTEXTO E IDENTIFICACIÓN'!D2</f>
        <v>VERSIÓN:</v>
      </c>
      <c r="D2" s="74">
        <f>+'2 CONTEXTO E IDENTIFICACIÓN'!E2</f>
        <v>0</v>
      </c>
      <c r="E2" s="77"/>
      <c r="F2" s="77"/>
      <c r="G2" s="77"/>
      <c r="H2" s="9"/>
      <c r="I2" s="241" t="str">
        <f>+'2 CONTEXTO E IDENTIFICACIÓN'!$G$4</f>
        <v>Elaboración o Actualización:</v>
      </c>
      <c r="J2" s="262" t="str">
        <f>+IF('2 CONTEXTO E IDENTIFICACIÓN'!$H$4="","",'2 CONTEXTO E IDENTIFICACIÓN'!$H$4)</f>
        <v/>
      </c>
      <c r="K2" s="20"/>
      <c r="L2" s="20"/>
      <c r="M2" s="78"/>
      <c r="N2" s="77"/>
      <c r="AD2" s="76"/>
      <c r="AE2" s="76"/>
      <c r="AF2" s="76"/>
      <c r="AG2" s="76"/>
      <c r="AH2" s="76"/>
    </row>
    <row r="3" spans="1:36" s="75" customFormat="1" ht="27.95" customHeight="1" x14ac:dyDescent="0.2">
      <c r="A3" s="79"/>
      <c r="B3" s="77"/>
      <c r="C3" s="52"/>
      <c r="D3" s="78"/>
      <c r="E3" s="77"/>
      <c r="F3" s="77"/>
      <c r="G3" s="77"/>
      <c r="I3" s="244" t="str">
        <f>+'2 CONTEXTO E IDENTIFICACIÓN'!$E$5</f>
        <v>Vigencia del:</v>
      </c>
      <c r="J3" s="242" t="str">
        <f>+IF('2 CONTEXTO E IDENTIFICACIÓN'!$F$5="","",'2 CONTEXTO E IDENTIFICACIÓN'!$F$5)</f>
        <v/>
      </c>
      <c r="K3" s="243" t="s">
        <v>111</v>
      </c>
      <c r="L3" s="240" t="str">
        <f>+IF('2 CONTEXTO E IDENTIFICACIÓN'!$H$5="","",'2 CONTEXTO E IDENTIFICACIÓN'!$H$5)</f>
        <v/>
      </c>
      <c r="M3" s="78"/>
      <c r="N3" s="77"/>
      <c r="AD3" s="76"/>
      <c r="AE3" s="76"/>
      <c r="AF3" s="76"/>
      <c r="AG3" s="76"/>
      <c r="AH3" s="76"/>
    </row>
    <row r="4" spans="1:36" s="75" customFormat="1" ht="15" x14ac:dyDescent="0.2">
      <c r="A4" s="19" t="s">
        <v>158</v>
      </c>
      <c r="B4" s="415" t="str">
        <f>+IF('2 CONTEXTO E IDENTIFICACIÓN'!$C$4="","",'2 CONTEXTO E IDENTIFICACIÓN'!$C$4)</f>
        <v/>
      </c>
      <c r="C4" s="415"/>
      <c r="D4" s="415"/>
      <c r="AD4" s="76"/>
      <c r="AE4" s="76"/>
      <c r="AF4" s="76"/>
      <c r="AG4" s="76"/>
      <c r="AH4" s="76"/>
    </row>
    <row r="5" spans="1:36" s="75" customFormat="1" ht="15.75" thickBot="1" x14ac:dyDescent="0.25">
      <c r="A5" s="19" t="s">
        <v>156</v>
      </c>
      <c r="B5" s="415" t="str">
        <f>+IF('2 CONTEXTO E IDENTIFICACIÓN'!$E$4="","",'2 CONTEXTO E IDENTIFICACIÓN'!$E$4)</f>
        <v/>
      </c>
      <c r="C5" s="416"/>
      <c r="D5" s="416"/>
      <c r="AD5" s="76"/>
      <c r="AE5" s="76"/>
      <c r="AF5" s="76"/>
      <c r="AG5" s="76"/>
      <c r="AH5" s="76"/>
    </row>
    <row r="6" spans="1:36" s="75" customFormat="1" ht="15.75" thickBot="1" x14ac:dyDescent="0.25">
      <c r="A6" s="248"/>
      <c r="B6" s="247"/>
      <c r="C6" s="247"/>
      <c r="D6" s="78"/>
      <c r="G6" s="432" t="s">
        <v>22</v>
      </c>
      <c r="H6" s="433"/>
      <c r="I6" s="433"/>
      <c r="J6" s="433"/>
      <c r="K6" s="433"/>
      <c r="L6" s="433"/>
      <c r="M6" s="434"/>
      <c r="O6" s="80"/>
      <c r="P6" s="80"/>
      <c r="Q6" s="81"/>
      <c r="R6" s="423" t="s">
        <v>87</v>
      </c>
      <c r="S6" s="423"/>
      <c r="T6" s="423"/>
      <c r="U6" s="423"/>
      <c r="V6" s="424"/>
      <c r="AD6" s="76"/>
      <c r="AE6" s="76"/>
      <c r="AF6" s="76"/>
      <c r="AG6" s="76"/>
      <c r="AH6" s="76"/>
    </row>
    <row r="7" spans="1:36" x14ac:dyDescent="0.25">
      <c r="A7" s="82"/>
      <c r="B7" s="83"/>
      <c r="C7" s="426" t="s">
        <v>89</v>
      </c>
      <c r="D7" s="426"/>
      <c r="E7" s="426"/>
      <c r="F7" s="84"/>
      <c r="G7" s="85"/>
      <c r="H7" s="86"/>
      <c r="I7" s="423" t="s">
        <v>87</v>
      </c>
      <c r="J7" s="423"/>
      <c r="K7" s="423"/>
      <c r="L7" s="423"/>
      <c r="M7" s="424"/>
      <c r="N7" s="84"/>
      <c r="O7" s="88"/>
      <c r="P7" s="88"/>
      <c r="R7" s="89">
        <v>0.2</v>
      </c>
      <c r="S7" s="89">
        <v>0.4</v>
      </c>
      <c r="T7" s="89">
        <v>0.6</v>
      </c>
      <c r="U7" s="89">
        <v>0.8</v>
      </c>
      <c r="V7" s="90">
        <v>1</v>
      </c>
      <c r="W7" s="91"/>
      <c r="X7" s="91"/>
      <c r="Y7" s="91"/>
      <c r="Z7" s="91"/>
      <c r="AA7" s="91"/>
      <c r="AB7" s="91"/>
      <c r="AC7" s="91"/>
    </row>
    <row r="8" spans="1:36" ht="25.5" x14ac:dyDescent="0.2">
      <c r="A8" s="93" t="s">
        <v>0</v>
      </c>
      <c r="B8" s="94" t="s">
        <v>1</v>
      </c>
      <c r="C8" s="95" t="s">
        <v>2</v>
      </c>
      <c r="D8" s="95" t="s">
        <v>4</v>
      </c>
      <c r="E8" s="96" t="s">
        <v>124</v>
      </c>
      <c r="F8" s="84"/>
      <c r="G8" s="88"/>
      <c r="H8" s="97"/>
      <c r="I8" s="98" t="s">
        <v>65</v>
      </c>
      <c r="J8" s="98" t="s">
        <v>7</v>
      </c>
      <c r="K8" s="98" t="s">
        <v>5</v>
      </c>
      <c r="L8" s="98" t="s">
        <v>6</v>
      </c>
      <c r="M8" s="99" t="s">
        <v>73</v>
      </c>
      <c r="N8" s="84"/>
      <c r="O8" s="88"/>
      <c r="P8" s="88"/>
      <c r="Q8" s="100"/>
      <c r="R8" s="101" t="s">
        <v>65</v>
      </c>
      <c r="S8" s="101" t="s">
        <v>7</v>
      </c>
      <c r="T8" s="101" t="s">
        <v>5</v>
      </c>
      <c r="U8" s="101" t="s">
        <v>6</v>
      </c>
      <c r="V8" s="102" t="s">
        <v>73</v>
      </c>
      <c r="Y8" s="91"/>
      <c r="Z8" s="91"/>
      <c r="AA8" s="103"/>
      <c r="AB8" s="103"/>
      <c r="AC8" s="103"/>
      <c r="AD8" s="103"/>
      <c r="AE8" s="103"/>
      <c r="AF8" s="103"/>
      <c r="AG8" s="103"/>
      <c r="AH8" s="103"/>
      <c r="AI8" s="103"/>
      <c r="AJ8" s="103"/>
    </row>
    <row r="9" spans="1:36" ht="50.25" customHeight="1" x14ac:dyDescent="0.2">
      <c r="A9" s="104" t="str">
        <f>'2 CONTEXTO E IDENTIFICACIÓN'!A9</f>
        <v>R1</v>
      </c>
      <c r="B9" s="105" t="str">
        <f>+'2 CONTEXTO E IDENTIFICACIÓN'!F9</f>
        <v>Posibilidad de pérdida reputacional por incumplimiento de las metas establecidas debido a la falta de ejecución y seguimiento de los planes institucionales</v>
      </c>
      <c r="C9" s="106" t="str">
        <f>+'3 PROBABIL E IMPACTO INHERENTE'!F9</f>
        <v>Baja</v>
      </c>
      <c r="D9" s="106" t="str">
        <f>+'3 PROBABIL E IMPACTO INHERENTE'!N9</f>
        <v>Moderado</v>
      </c>
      <c r="E9" s="105" t="str">
        <f>+IF(C9=$Q$9,IF(D9=$R$8,$R$9,IF(D9=$S$8,$S$9,IF(D9=$T$8,$T$9,IF(D9=$U$8,$U$9,IF(D9=$V$8,$V$9))))),IF(C9=$Q$10,IF(D9=$R$8,$R$10,IF(D9=$S$8,$S$10,IF(D9=$T$8,$T$10,IF(D9=$U$8,$U$10,IF(D9=$V$8,$V$10))))),IF(C9=$Q$11,IF(D9=$R$8,$R$11,IF(D9=$S$8,$S$11,IF(D9=$T$8,$T$11,IF(D9=$U$8,$U$11,IF(D9=$V$8,$V$11))))),IF(C9=$Q$12,IF(D9=$R$8,$R$12,IF(D9=$S$8,$S$12,IF(D9=$T$8,$T$12,IF(D9=$U$8,$U$12,IF(D9=$V$8,$V$12))))),IF(C9=$Q$13,IF(D9=$R$8,$R$13,IF(D9=$S$8,$S$13,IF(D9=$T$8,$T$13,IF(D9=$U$8,$U$13,IF(D9=$V$8,$V$13))))),"")))))</f>
        <v>Moderado</v>
      </c>
      <c r="F9" s="107"/>
      <c r="G9" s="429" t="s">
        <v>54</v>
      </c>
      <c r="H9" s="98" t="s">
        <v>62</v>
      </c>
      <c r="I9" s="108"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108"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108"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108"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109"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107"/>
      <c r="O9" s="427" t="s">
        <v>54</v>
      </c>
      <c r="P9" s="110">
        <v>1</v>
      </c>
      <c r="Q9" s="101" t="s">
        <v>62</v>
      </c>
      <c r="R9" s="108" t="s">
        <v>85</v>
      </c>
      <c r="S9" s="108" t="s">
        <v>85</v>
      </c>
      <c r="T9" s="108" t="s">
        <v>85</v>
      </c>
      <c r="U9" s="108" t="s">
        <v>85</v>
      </c>
      <c r="V9" s="109" t="s">
        <v>84</v>
      </c>
      <c r="Y9" s="91"/>
      <c r="Z9" s="91"/>
      <c r="AA9" s="103"/>
      <c r="AB9" s="103"/>
      <c r="AC9" s="103"/>
      <c r="AD9" s="111"/>
      <c r="AE9" s="111"/>
      <c r="AF9" s="111"/>
      <c r="AG9" s="111"/>
      <c r="AH9" s="111"/>
      <c r="AI9" s="103"/>
      <c r="AJ9" s="103"/>
    </row>
    <row r="10" spans="1:36" ht="30.6" customHeight="1" x14ac:dyDescent="0.2">
      <c r="A10" s="104" t="str">
        <f>'2 CONTEXTO E IDENTIFICACIÓN'!A10</f>
        <v>R2</v>
      </c>
      <c r="B10" s="105" t="str">
        <f>+'2 CONTEXTO E IDENTIFICACIÓN'!F10</f>
        <v>Posibilidad de pérdida económica por contratación sin el lleno de requisitos de acuerdo al estatuto y manual de contratación debido a la falta de verificaciónen en la etapa precontractual</v>
      </c>
      <c r="C10" s="106" t="str">
        <f>+'3 PROBABIL E IMPACTO INHERENTE'!F10</f>
        <v>Alta</v>
      </c>
      <c r="D10" s="106" t="str">
        <f>+'3 PROBABIL E IMPACTO INHERENTE'!N10</f>
        <v>Mayor</v>
      </c>
      <c r="E10" s="105"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Alto</v>
      </c>
      <c r="F10" s="107"/>
      <c r="G10" s="429"/>
      <c r="H10" s="98" t="s">
        <v>61</v>
      </c>
      <c r="I10" s="112"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112"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108"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108"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R2 R3 R4                </v>
      </c>
      <c r="M10" s="109"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107"/>
      <c r="O10" s="427"/>
      <c r="P10" s="110">
        <v>0.8</v>
      </c>
      <c r="Q10" s="101" t="s">
        <v>61</v>
      </c>
      <c r="R10" s="112" t="s">
        <v>5</v>
      </c>
      <c r="S10" s="112" t="s">
        <v>5</v>
      </c>
      <c r="T10" s="108" t="s">
        <v>85</v>
      </c>
      <c r="U10" s="108" t="s">
        <v>85</v>
      </c>
      <c r="V10" s="109" t="s">
        <v>84</v>
      </c>
      <c r="Y10" s="91"/>
      <c r="Z10" s="91"/>
      <c r="AA10" s="103"/>
      <c r="AB10" s="113"/>
      <c r="AC10" s="114"/>
      <c r="AD10" s="111"/>
      <c r="AE10" s="111"/>
      <c r="AF10" s="111"/>
      <c r="AG10" s="111"/>
      <c r="AH10" s="111"/>
      <c r="AI10" s="103"/>
      <c r="AJ10" s="103"/>
    </row>
    <row r="11" spans="1:36" ht="30.6" customHeight="1" x14ac:dyDescent="0.2">
      <c r="A11" s="104" t="str">
        <f>'2 CONTEXTO E IDENTIFICACIÓN'!A11</f>
        <v>R3</v>
      </c>
      <c r="B11" s="105" t="str">
        <f>+'2 CONTEXTO E IDENTIFICACIÓN'!F11</f>
        <v>Posibilidad de pérdida económica por incumplimiento del objeto contractual  debido a la inadecuada supervisión</v>
      </c>
      <c r="C11" s="106" t="str">
        <f>+'3 PROBABIL E IMPACTO INHERENTE'!F11</f>
        <v>Alta</v>
      </c>
      <c r="D11" s="106" t="str">
        <f>+'3 PROBABIL E IMPACTO INHERENTE'!N11</f>
        <v>Mayor</v>
      </c>
      <c r="E11" s="105"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Alto</v>
      </c>
      <c r="F11" s="107"/>
      <c r="G11" s="429"/>
      <c r="H11" s="98" t="s">
        <v>59</v>
      </c>
      <c r="I11" s="112"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112"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                   </v>
      </c>
      <c r="K11" s="112"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v>
      </c>
      <c r="L11" s="108"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      R7     R12 R13       </v>
      </c>
      <c r="M11" s="109"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R6  R8            </v>
      </c>
      <c r="N11" s="107"/>
      <c r="O11" s="427"/>
      <c r="P11" s="110">
        <v>0.6</v>
      </c>
      <c r="Q11" s="101" t="s">
        <v>59</v>
      </c>
      <c r="R11" s="112" t="s">
        <v>5</v>
      </c>
      <c r="S11" s="112" t="s">
        <v>5</v>
      </c>
      <c r="T11" s="112" t="s">
        <v>5</v>
      </c>
      <c r="U11" s="108" t="s">
        <v>85</v>
      </c>
      <c r="V11" s="109" t="s">
        <v>84</v>
      </c>
      <c r="Y11" s="91"/>
      <c r="Z11" s="91"/>
      <c r="AA11" s="103"/>
      <c r="AB11" s="113"/>
      <c r="AC11" s="114"/>
      <c r="AD11" s="111"/>
      <c r="AE11" s="111"/>
      <c r="AF11" s="111"/>
      <c r="AG11" s="111"/>
      <c r="AH11" s="115"/>
      <c r="AI11" s="103"/>
      <c r="AJ11" s="103"/>
    </row>
    <row r="12" spans="1:36" ht="30.6" customHeight="1" x14ac:dyDescent="0.2">
      <c r="A12" s="104" t="str">
        <f>'2 CONTEXTO E IDENTIFICACIÓN'!A12</f>
        <v>R4</v>
      </c>
      <c r="B12" s="105"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06" t="str">
        <f>+'3 PROBABIL E IMPACTO INHERENTE'!F12</f>
        <v>Alta</v>
      </c>
      <c r="D12" s="106" t="str">
        <f>+'3 PROBABIL E IMPACTO INHERENTE'!N12</f>
        <v>Mayor</v>
      </c>
      <c r="E12" s="105"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Alto</v>
      </c>
      <c r="F12" s="107"/>
      <c r="G12" s="429"/>
      <c r="H12" s="98" t="s">
        <v>57</v>
      </c>
      <c r="I12" s="116"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R11         </v>
      </c>
      <c r="J12" s="112"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112"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R1                   </v>
      </c>
      <c r="L12" s="108"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R5    R9           </v>
      </c>
      <c r="M12" s="109"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R10          </v>
      </c>
      <c r="N12" s="107"/>
      <c r="O12" s="427"/>
      <c r="P12" s="110">
        <v>0.4</v>
      </c>
      <c r="Q12" s="101" t="s">
        <v>57</v>
      </c>
      <c r="R12" s="116" t="s">
        <v>86</v>
      </c>
      <c r="S12" s="112" t="s">
        <v>5</v>
      </c>
      <c r="T12" s="112" t="s">
        <v>5</v>
      </c>
      <c r="U12" s="108" t="s">
        <v>85</v>
      </c>
      <c r="V12" s="109" t="s">
        <v>84</v>
      </c>
      <c r="Y12" s="91"/>
      <c r="Z12" s="91"/>
      <c r="AA12" s="103"/>
      <c r="AB12" s="113"/>
      <c r="AC12" s="114"/>
      <c r="AD12" s="111"/>
      <c r="AE12" s="111"/>
      <c r="AF12" s="111"/>
      <c r="AG12" s="115"/>
      <c r="AH12" s="111"/>
      <c r="AI12" s="103"/>
      <c r="AJ12" s="103"/>
    </row>
    <row r="13" spans="1:36" ht="30.6" customHeight="1" thickBot="1" x14ac:dyDescent="0.25">
      <c r="A13" s="104" t="str">
        <f>'2 CONTEXTO E IDENTIFICACIÓN'!A13</f>
        <v>R5</v>
      </c>
      <c r="B13" s="105" t="str">
        <f>+'2 CONTEXTO E IDENTIFICACIÓN'!F13</f>
        <v>Posibilidad de pérdida económica y reputacional por fallos condenatorios a la USI ESE debido a la falta defensa, presentación de pruebas y seguimiento en los procesos judiciales</v>
      </c>
      <c r="C13" s="106" t="str">
        <f>+'3 PROBABIL E IMPACTO INHERENTE'!F13</f>
        <v>Baja</v>
      </c>
      <c r="D13" s="106" t="str">
        <f>+'3 PROBABIL E IMPACTO INHERENTE'!N13</f>
        <v>Mayor</v>
      </c>
      <c r="E13" s="105" t="str">
        <f t="shared" si="0"/>
        <v>Alto</v>
      </c>
      <c r="F13" s="107"/>
      <c r="G13" s="430"/>
      <c r="H13" s="117" t="s">
        <v>55</v>
      </c>
      <c r="I13" s="118"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118"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119"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120"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121"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107"/>
      <c r="O13" s="428"/>
      <c r="P13" s="122">
        <v>0.2</v>
      </c>
      <c r="Q13" s="123" t="s">
        <v>55</v>
      </c>
      <c r="R13" s="118" t="s">
        <v>86</v>
      </c>
      <c r="S13" s="118" t="s">
        <v>86</v>
      </c>
      <c r="T13" s="119" t="s">
        <v>5</v>
      </c>
      <c r="U13" s="120" t="s">
        <v>85</v>
      </c>
      <c r="V13" s="121" t="s">
        <v>84</v>
      </c>
      <c r="Y13" s="91"/>
      <c r="Z13" s="91"/>
      <c r="AA13" s="103"/>
      <c r="AB13" s="113"/>
      <c r="AC13" s="114"/>
      <c r="AD13" s="111"/>
      <c r="AE13" s="111"/>
      <c r="AF13" s="111"/>
      <c r="AG13" s="124"/>
      <c r="AH13" s="111"/>
      <c r="AI13" s="103"/>
      <c r="AJ13" s="103"/>
    </row>
    <row r="14" spans="1:36" ht="30.6" customHeight="1" x14ac:dyDescent="0.2">
      <c r="A14" s="104" t="str">
        <f>'2 CONTEXTO E IDENTIFICACIÓN'!A14</f>
        <v>R6</v>
      </c>
      <c r="B14" s="105"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14" s="106" t="str">
        <f>+'3 PROBABIL E IMPACTO INHERENTE'!F14</f>
        <v>Media</v>
      </c>
      <c r="D14" s="106" t="str">
        <f>+'3 PROBABIL E IMPACTO INHERENTE'!N14</f>
        <v>Catastrófico</v>
      </c>
      <c r="E14" s="105" t="str">
        <f t="shared" si="0"/>
        <v>Extremo</v>
      </c>
      <c r="F14" s="107"/>
      <c r="G14" s="107"/>
      <c r="H14" s="107"/>
      <c r="I14" s="107"/>
      <c r="J14" s="107"/>
      <c r="K14" s="107"/>
      <c r="L14" s="107"/>
      <c r="M14" s="107"/>
      <c r="N14" s="107"/>
      <c r="Y14" s="91"/>
      <c r="Z14" s="91"/>
      <c r="AA14" s="103"/>
      <c r="AB14" s="113"/>
      <c r="AC14" s="114"/>
      <c r="AD14" s="111"/>
      <c r="AE14" s="111"/>
      <c r="AF14" s="111"/>
      <c r="AG14" s="111"/>
      <c r="AH14" s="111"/>
      <c r="AI14" s="103"/>
      <c r="AJ14" s="103"/>
    </row>
    <row r="15" spans="1:36" ht="42" customHeight="1" x14ac:dyDescent="0.2">
      <c r="A15" s="104" t="str">
        <f>'2 CONTEXTO E IDENTIFICACIÓN'!A15</f>
        <v>R7</v>
      </c>
      <c r="B15" s="105" t="str">
        <f>+'2 CONTEXTO E IDENTIFICACIÓN'!F15</f>
        <v>Posibilidad de pérdida económica por recaudo no registrado o no consignado debido a la falta de arqueos a las cajas o debilidades en el proceso de facturación</v>
      </c>
      <c r="C15" s="106" t="str">
        <f>+'3 PROBABIL E IMPACTO INHERENTE'!F15</f>
        <v>Media</v>
      </c>
      <c r="D15" s="106" t="str">
        <f>+'3 PROBABIL E IMPACTO INHERENTE'!N15</f>
        <v>Mayor</v>
      </c>
      <c r="E15" s="105" t="str">
        <f t="shared" si="0"/>
        <v>Alto</v>
      </c>
      <c r="F15" s="107"/>
      <c r="G15" s="107"/>
      <c r="H15" s="107"/>
      <c r="I15" s="107"/>
      <c r="J15" s="107"/>
      <c r="K15" s="107"/>
      <c r="L15" s="107"/>
      <c r="M15" s="107"/>
      <c r="N15" s="107"/>
      <c r="R15" s="95" t="s">
        <v>88</v>
      </c>
      <c r="T15" s="91"/>
      <c r="U15" s="91"/>
      <c r="V15" s="91"/>
      <c r="W15" s="91"/>
      <c r="X15" s="91"/>
      <c r="Y15" s="91"/>
      <c r="Z15" s="91"/>
      <c r="AA15" s="103"/>
      <c r="AB15" s="113"/>
      <c r="AC15" s="103"/>
      <c r="AD15" s="114"/>
      <c r="AE15" s="114"/>
      <c r="AF15" s="114"/>
      <c r="AG15" s="114"/>
      <c r="AH15" s="114"/>
      <c r="AI15" s="103"/>
      <c r="AJ15" s="103"/>
    </row>
    <row r="16" spans="1:36" ht="30.6" customHeight="1" x14ac:dyDescent="0.2">
      <c r="A16" s="104" t="str">
        <f>'2 CONTEXTO E IDENTIFICACIÓN'!A16</f>
        <v>R8</v>
      </c>
      <c r="B16" s="105"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16" s="106" t="str">
        <f>+'3 PROBABIL E IMPACTO INHERENTE'!F16</f>
        <v>Media</v>
      </c>
      <c r="D16" s="106" t="str">
        <f>+'3 PROBABIL E IMPACTO INHERENTE'!N16</f>
        <v>Catastrófico</v>
      </c>
      <c r="E16" s="105" t="str">
        <f t="shared" si="0"/>
        <v>Extremo</v>
      </c>
      <c r="F16" s="107"/>
      <c r="G16" s="107"/>
      <c r="H16" s="107"/>
      <c r="I16" s="107"/>
      <c r="J16" s="107"/>
      <c r="K16" s="107"/>
      <c r="L16" s="107"/>
      <c r="M16" s="107"/>
      <c r="N16" s="107"/>
      <c r="R16" s="125" t="s">
        <v>84</v>
      </c>
      <c r="T16" s="91"/>
      <c r="U16" s="91"/>
      <c r="V16" s="91"/>
      <c r="W16" s="91"/>
      <c r="X16" s="91"/>
      <c r="Y16" s="91"/>
      <c r="Z16" s="91"/>
      <c r="AA16" s="103"/>
      <c r="AB16" s="103"/>
      <c r="AC16" s="103"/>
      <c r="AD16" s="111"/>
      <c r="AE16" s="111"/>
      <c r="AF16" s="111"/>
      <c r="AG16" s="111"/>
      <c r="AH16" s="111"/>
      <c r="AI16" s="103"/>
      <c r="AJ16" s="103"/>
    </row>
    <row r="17" spans="1:36" ht="30.6" customHeight="1" x14ac:dyDescent="0.2">
      <c r="A17" s="104" t="str">
        <f>'2 CONTEXTO E IDENTIFICACIÓN'!A17</f>
        <v>R9</v>
      </c>
      <c r="B17" s="105" t="str">
        <f>+'2 CONTEXTO E IDENTIFICACIÓN'!F17</f>
        <v>Posibilidad de pérdida económica por deterioro y perdida de bienes debido a la no realización y/o actualización de inventarios</v>
      </c>
      <c r="C17" s="106" t="str">
        <f>+'3 PROBABIL E IMPACTO INHERENTE'!F17</f>
        <v>Baja</v>
      </c>
      <c r="D17" s="106" t="str">
        <f>+'3 PROBABIL E IMPACTO INHERENTE'!N17</f>
        <v>Mayor</v>
      </c>
      <c r="E17" s="105" t="str">
        <f t="shared" si="0"/>
        <v>Alto</v>
      </c>
      <c r="F17" s="107"/>
      <c r="G17" s="107"/>
      <c r="H17" s="107"/>
      <c r="I17" s="107"/>
      <c r="J17" s="107"/>
      <c r="K17" s="107"/>
      <c r="L17" s="107"/>
      <c r="M17" s="107"/>
      <c r="N17" s="107"/>
      <c r="R17" s="108" t="s">
        <v>85</v>
      </c>
      <c r="S17" s="91"/>
      <c r="T17" s="91"/>
      <c r="U17" s="91"/>
      <c r="V17" s="91"/>
      <c r="W17" s="91"/>
      <c r="X17" s="91"/>
      <c r="Y17" s="91"/>
      <c r="Z17" s="91"/>
      <c r="AA17" s="103"/>
      <c r="AB17" s="103"/>
      <c r="AC17" s="103"/>
      <c r="AD17" s="111"/>
      <c r="AE17" s="111"/>
      <c r="AF17" s="111"/>
      <c r="AG17" s="111"/>
      <c r="AH17" s="111"/>
      <c r="AI17" s="103"/>
      <c r="AJ17" s="103"/>
    </row>
    <row r="18" spans="1:36" ht="30.6" customHeight="1" x14ac:dyDescent="0.2">
      <c r="A18" s="104" t="str">
        <f>'2 CONTEXTO E IDENTIFICACIÓN'!A18</f>
        <v>R10</v>
      </c>
      <c r="B18" s="105"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18" s="106" t="str">
        <f>+'3 PROBABIL E IMPACTO INHERENTE'!F18</f>
        <v>Baja</v>
      </c>
      <c r="D18" s="106" t="str">
        <f>+'3 PROBABIL E IMPACTO INHERENTE'!N18</f>
        <v>Catastrófico</v>
      </c>
      <c r="E18" s="105" t="str">
        <f t="shared" si="0"/>
        <v>Extremo</v>
      </c>
      <c r="F18" s="107"/>
      <c r="G18" s="107"/>
      <c r="H18" s="107"/>
      <c r="I18" s="107"/>
      <c r="J18" s="107"/>
      <c r="K18" s="107"/>
      <c r="L18" s="107"/>
      <c r="M18" s="107"/>
      <c r="N18" s="107"/>
      <c r="Q18" s="126"/>
      <c r="R18" s="112" t="s">
        <v>5</v>
      </c>
      <c r="S18" s="126"/>
      <c r="T18" s="126"/>
      <c r="U18" s="126"/>
      <c r="V18" s="126"/>
      <c r="W18" s="126"/>
      <c r="X18" s="126"/>
      <c r="Y18" s="126"/>
      <c r="Z18" s="126"/>
      <c r="AA18" s="103"/>
      <c r="AB18" s="103"/>
      <c r="AC18" s="127"/>
      <c r="AD18" s="127"/>
      <c r="AE18" s="127"/>
      <c r="AF18" s="127"/>
      <c r="AG18" s="127"/>
      <c r="AH18" s="127"/>
      <c r="AI18" s="103"/>
      <c r="AJ18" s="103"/>
    </row>
    <row r="19" spans="1:36" ht="30.6" customHeight="1" x14ac:dyDescent="0.2">
      <c r="A19" s="104" t="str">
        <f>'2 CONTEXTO E IDENTIFICACIÓN'!A19</f>
        <v>R11</v>
      </c>
      <c r="B19" s="105" t="str">
        <f>+'2 CONTEXTO E IDENTIFICACIÓN'!F19</f>
        <v>Posibilidad de pérdida reputacional por deterioro, daño o perdida de historias laborales debido a la falta de seguridad en la custodia de estas</v>
      </c>
      <c r="C19" s="106" t="str">
        <f>+'3 PROBABIL E IMPACTO INHERENTE'!F19</f>
        <v>Baja</v>
      </c>
      <c r="D19" s="106" t="str">
        <f>+'3 PROBABIL E IMPACTO INHERENTE'!N19</f>
        <v>Leve</v>
      </c>
      <c r="E19" s="105" t="str">
        <f t="shared" si="0"/>
        <v>Bajo</v>
      </c>
      <c r="F19" s="107"/>
      <c r="G19" s="107"/>
      <c r="H19" s="107"/>
      <c r="I19" s="107"/>
      <c r="J19" s="107"/>
      <c r="K19" s="107"/>
      <c r="L19" s="107"/>
      <c r="M19" s="107"/>
      <c r="N19" s="107"/>
      <c r="Q19" s="126"/>
      <c r="R19" s="116" t="s">
        <v>86</v>
      </c>
      <c r="Y19" s="126"/>
      <c r="Z19" s="126"/>
      <c r="AA19" s="103"/>
      <c r="AB19" s="103"/>
      <c r="AC19" s="103"/>
      <c r="AD19" s="111"/>
      <c r="AE19" s="111"/>
      <c r="AF19" s="111"/>
      <c r="AG19" s="111"/>
      <c r="AH19" s="111"/>
      <c r="AI19" s="103"/>
      <c r="AJ19" s="103"/>
    </row>
    <row r="20" spans="1:36" ht="30.6" customHeight="1" x14ac:dyDescent="0.2">
      <c r="A20" s="104" t="str">
        <f>'2 CONTEXTO E IDENTIFICACIÓN'!A20</f>
        <v>R12</v>
      </c>
      <c r="B20" s="105" t="str">
        <f>+'2 CONTEXTO E IDENTIFICACIÓN'!F20</f>
        <v xml:space="preserve">Posibilidad de pérdida reputacional por la no respuesta o extemporaneidad  en la contestación de las PQRS debido a la falta de cultura organizacional de mejora y debilidades en el seguimiento y control de estas </v>
      </c>
      <c r="C20" s="106" t="str">
        <f>+'3 PROBABIL E IMPACTO INHERENTE'!F20</f>
        <v>Media</v>
      </c>
      <c r="D20" s="106" t="str">
        <f>+'3 PROBABIL E IMPACTO INHERENTE'!N20</f>
        <v>Mayor</v>
      </c>
      <c r="E20" s="105" t="str">
        <f t="shared" si="0"/>
        <v>Alto</v>
      </c>
      <c r="F20" s="107"/>
      <c r="G20" s="107"/>
      <c r="H20" s="107"/>
      <c r="I20" s="107"/>
      <c r="J20" s="107"/>
      <c r="K20" s="107"/>
      <c r="L20" s="107"/>
      <c r="M20" s="107"/>
      <c r="N20" s="107"/>
      <c r="O20" s="128"/>
      <c r="P20" s="128"/>
      <c r="Q20" s="126"/>
      <c r="Y20" s="126"/>
      <c r="Z20" s="126"/>
      <c r="AA20" s="103"/>
      <c r="AB20" s="103"/>
      <c r="AC20" s="103"/>
      <c r="AD20" s="111"/>
      <c r="AE20" s="111"/>
      <c r="AF20" s="111"/>
      <c r="AG20" s="111"/>
      <c r="AH20" s="111"/>
      <c r="AI20" s="103"/>
      <c r="AJ20" s="103"/>
    </row>
    <row r="21" spans="1:36" ht="30.6" customHeight="1" x14ac:dyDescent="0.2">
      <c r="A21" s="104" t="str">
        <f>'2 CONTEXTO E IDENTIFICACIÓN'!A21</f>
        <v>R13</v>
      </c>
      <c r="B21" s="105" t="str">
        <f>+'2 CONTEXTO E IDENTIFICACIÓN'!F21</f>
        <v>Posibilidad de pérdida reputacional por la entrega de información reservada e historias clínicas a personas no autorizadas debido a incumplimiento de la política de seguridad de la información</v>
      </c>
      <c r="C21" s="106" t="str">
        <f>+'3 PROBABIL E IMPACTO INHERENTE'!F21</f>
        <v>Media</v>
      </c>
      <c r="D21" s="106" t="str">
        <f>+'3 PROBABIL E IMPACTO INHERENTE'!N21</f>
        <v>Mayor</v>
      </c>
      <c r="E21" s="105" t="str">
        <f t="shared" si="0"/>
        <v>Alto</v>
      </c>
      <c r="F21" s="107"/>
      <c r="G21" s="107"/>
      <c r="H21" s="107"/>
      <c r="I21" s="107"/>
      <c r="J21" s="107"/>
      <c r="K21" s="107"/>
      <c r="L21" s="107"/>
      <c r="M21" s="107"/>
      <c r="N21" s="107"/>
      <c r="O21" s="128"/>
      <c r="P21" s="128"/>
      <c r="Q21" s="129"/>
      <c r="Y21" s="126"/>
      <c r="Z21" s="126"/>
      <c r="AA21" s="103"/>
      <c r="AB21" s="124"/>
      <c r="AC21" s="124"/>
      <c r="AD21" s="124"/>
      <c r="AE21" s="124"/>
      <c r="AF21" s="124"/>
      <c r="AG21" s="124"/>
      <c r="AH21" s="111"/>
      <c r="AI21" s="103"/>
      <c r="AJ21" s="103"/>
    </row>
    <row r="22" spans="1:36" ht="30.6" customHeight="1" x14ac:dyDescent="0.2">
      <c r="A22" s="104" t="str">
        <f>'2 CONTEXTO E IDENTIFICACIÓN'!A22</f>
        <v>R14</v>
      </c>
      <c r="B22" s="105" t="str">
        <f>+'2 CONTEXTO E IDENTIFICACIÓN'!F22</f>
        <v xml:space="preserve">  </v>
      </c>
      <c r="C22" s="106" t="str">
        <f>+'3 PROBABIL E IMPACTO INHERENTE'!F22</f>
        <v/>
      </c>
      <c r="D22" s="106" t="str">
        <f>+'3 PROBABIL E IMPACTO INHERENTE'!N22</f>
        <v/>
      </c>
      <c r="E22" s="105" t="str">
        <f t="shared" si="0"/>
        <v/>
      </c>
      <c r="F22" s="107"/>
      <c r="G22" s="107"/>
      <c r="H22" s="107"/>
      <c r="I22" s="107"/>
      <c r="J22" s="107"/>
      <c r="K22" s="107"/>
      <c r="L22" s="107"/>
      <c r="M22" s="107"/>
      <c r="N22" s="107"/>
      <c r="O22" s="128"/>
      <c r="P22" s="128"/>
      <c r="AA22" s="103"/>
      <c r="AB22" s="130"/>
      <c r="AC22" s="130"/>
      <c r="AD22" s="130"/>
      <c r="AE22" s="130"/>
      <c r="AF22" s="130"/>
      <c r="AG22" s="130"/>
      <c r="AH22" s="111"/>
      <c r="AI22" s="103"/>
      <c r="AJ22" s="103"/>
    </row>
    <row r="23" spans="1:36" ht="30.6" customHeight="1" x14ac:dyDescent="0.2">
      <c r="A23" s="104" t="str">
        <f>'2 CONTEXTO E IDENTIFICACIÓN'!A23</f>
        <v>R15</v>
      </c>
      <c r="B23" s="105" t="str">
        <f>+'2 CONTEXTO E IDENTIFICACIÓN'!F23</f>
        <v xml:space="preserve">  </v>
      </c>
      <c r="C23" s="106" t="str">
        <f>+'3 PROBABIL E IMPACTO INHERENTE'!F23</f>
        <v/>
      </c>
      <c r="D23" s="106" t="str">
        <f>+'3 PROBABIL E IMPACTO INHERENTE'!N23</f>
        <v/>
      </c>
      <c r="E23" s="105" t="str">
        <f t="shared" si="0"/>
        <v/>
      </c>
      <c r="F23" s="107"/>
      <c r="G23" s="107"/>
      <c r="H23" s="107"/>
      <c r="I23" s="107"/>
      <c r="J23" s="107"/>
      <c r="K23" s="107"/>
      <c r="L23" s="107"/>
      <c r="M23" s="107"/>
      <c r="N23" s="107"/>
      <c r="O23" s="128"/>
      <c r="P23" s="128"/>
      <c r="AA23" s="103"/>
      <c r="AB23" s="124"/>
      <c r="AC23" s="124"/>
      <c r="AD23" s="124"/>
      <c r="AE23" s="124"/>
      <c r="AF23" s="124"/>
      <c r="AG23" s="124"/>
      <c r="AH23" s="111"/>
      <c r="AI23" s="103"/>
      <c r="AJ23" s="103"/>
    </row>
    <row r="24" spans="1:36" ht="30.6" customHeight="1" x14ac:dyDescent="0.2">
      <c r="A24" s="104" t="str">
        <f>'2 CONTEXTO E IDENTIFICACIÓN'!A24</f>
        <v>R16</v>
      </c>
      <c r="B24" s="105" t="str">
        <f>+'2 CONTEXTO E IDENTIFICACIÓN'!F24</f>
        <v xml:space="preserve">  </v>
      </c>
      <c r="C24" s="106" t="str">
        <f>+'3 PROBABIL E IMPACTO INHERENTE'!F24</f>
        <v/>
      </c>
      <c r="D24" s="106" t="str">
        <f>+'3 PROBABIL E IMPACTO INHERENTE'!N24</f>
        <v/>
      </c>
      <c r="E24" s="105" t="str">
        <f t="shared" si="0"/>
        <v/>
      </c>
      <c r="F24" s="107"/>
      <c r="G24" s="107"/>
      <c r="H24" s="107"/>
      <c r="I24" s="107"/>
      <c r="J24" s="107"/>
      <c r="K24" s="107"/>
      <c r="L24" s="107"/>
      <c r="M24" s="107"/>
      <c r="N24" s="107"/>
      <c r="AA24" s="103"/>
      <c r="AB24" s="124"/>
      <c r="AC24" s="124"/>
      <c r="AD24" s="124"/>
      <c r="AE24" s="124"/>
      <c r="AF24" s="124"/>
      <c r="AG24" s="124"/>
      <c r="AH24" s="111"/>
      <c r="AI24" s="103"/>
      <c r="AJ24" s="103"/>
    </row>
    <row r="25" spans="1:36" ht="30.6" customHeight="1" x14ac:dyDescent="0.25">
      <c r="A25" s="104" t="str">
        <f>'2 CONTEXTO E IDENTIFICACIÓN'!A25</f>
        <v>R17</v>
      </c>
      <c r="B25" s="105" t="str">
        <f>+'2 CONTEXTO E IDENTIFICACIÓN'!F25</f>
        <v xml:space="preserve">  </v>
      </c>
      <c r="C25" s="106" t="str">
        <f>+'3 PROBABIL E IMPACTO INHERENTE'!F25</f>
        <v/>
      </c>
      <c r="D25" s="106" t="str">
        <f>+'3 PROBABIL E IMPACTO INHERENTE'!N25</f>
        <v/>
      </c>
      <c r="E25" s="105" t="str">
        <f t="shared" si="0"/>
        <v/>
      </c>
      <c r="F25" s="107"/>
      <c r="G25" s="107"/>
      <c r="H25" s="107"/>
      <c r="I25" s="107"/>
      <c r="J25" s="107"/>
      <c r="K25" s="107"/>
      <c r="L25" s="107"/>
      <c r="M25" s="107"/>
      <c r="N25" s="107"/>
    </row>
    <row r="26" spans="1:36" ht="30.6" customHeight="1" x14ac:dyDescent="0.25">
      <c r="A26" s="104" t="str">
        <f>'2 CONTEXTO E IDENTIFICACIÓN'!A26</f>
        <v>R18</v>
      </c>
      <c r="B26" s="105" t="str">
        <f>+'2 CONTEXTO E IDENTIFICACIÓN'!F26</f>
        <v xml:space="preserve">  </v>
      </c>
      <c r="C26" s="106" t="str">
        <f>+'3 PROBABIL E IMPACTO INHERENTE'!F26</f>
        <v/>
      </c>
      <c r="D26" s="106" t="str">
        <f>+'3 PROBABIL E IMPACTO INHERENTE'!N26</f>
        <v/>
      </c>
      <c r="E26" s="105" t="str">
        <f t="shared" si="0"/>
        <v/>
      </c>
      <c r="F26" s="107"/>
      <c r="G26" s="107"/>
      <c r="H26" s="107"/>
      <c r="I26" s="107"/>
      <c r="J26" s="107"/>
      <c r="K26" s="107"/>
      <c r="L26" s="107"/>
      <c r="M26" s="107"/>
      <c r="N26" s="107"/>
    </row>
    <row r="27" spans="1:36" ht="30.6" customHeight="1" x14ac:dyDescent="0.25">
      <c r="A27" s="104" t="str">
        <f>'2 CONTEXTO E IDENTIFICACIÓN'!A27</f>
        <v>R19</v>
      </c>
      <c r="B27" s="105" t="str">
        <f>+'2 CONTEXTO E IDENTIFICACIÓN'!F27</f>
        <v xml:space="preserve">  </v>
      </c>
      <c r="C27" s="106" t="str">
        <f>+'3 PROBABIL E IMPACTO INHERENTE'!F27</f>
        <v/>
      </c>
      <c r="D27" s="106" t="str">
        <f>+'3 PROBABIL E IMPACTO INHERENTE'!N27</f>
        <v/>
      </c>
      <c r="E27" s="105" t="str">
        <f t="shared" si="0"/>
        <v/>
      </c>
      <c r="F27" s="107"/>
      <c r="G27" s="107"/>
      <c r="H27" s="107"/>
      <c r="I27" s="107"/>
      <c r="J27" s="107"/>
      <c r="K27" s="107"/>
      <c r="L27" s="107"/>
      <c r="M27" s="107"/>
      <c r="N27" s="107"/>
    </row>
    <row r="28" spans="1:36" ht="42.6" customHeight="1" x14ac:dyDescent="0.25">
      <c r="A28" s="104" t="str">
        <f>'2 CONTEXTO E IDENTIFICACIÓN'!A28</f>
        <v>R20</v>
      </c>
      <c r="B28" s="105" t="str">
        <f>+'2 CONTEXTO E IDENTIFICACIÓN'!F28</f>
        <v xml:space="preserve">  </v>
      </c>
      <c r="C28" s="106" t="str">
        <f>+'3 PROBABIL E IMPACTO INHERENTE'!F28</f>
        <v/>
      </c>
      <c r="D28" s="106" t="str">
        <f>+'3 PROBABIL E IMPACTO INHERENTE'!N28</f>
        <v/>
      </c>
      <c r="E28" s="105" t="str">
        <f t="shared" si="0"/>
        <v/>
      </c>
      <c r="F28" s="107"/>
      <c r="G28" s="107"/>
      <c r="H28" s="107"/>
      <c r="I28" s="107"/>
      <c r="J28" s="107"/>
      <c r="K28" s="107"/>
      <c r="L28" s="107"/>
      <c r="M28" s="107"/>
      <c r="N28" s="107"/>
    </row>
    <row r="29" spans="1:36" ht="14.45" customHeight="1" x14ac:dyDescent="0.25">
      <c r="B29" s="87"/>
      <c r="D29" s="87"/>
      <c r="E29" s="87"/>
      <c r="F29" s="87"/>
      <c r="G29" s="87"/>
      <c r="H29" s="87"/>
      <c r="I29" s="87"/>
      <c r="J29" s="87"/>
      <c r="K29" s="87"/>
      <c r="L29" s="87"/>
      <c r="M29" s="87"/>
      <c r="N29" s="87"/>
      <c r="Y29" s="92"/>
      <c r="Z29" s="92"/>
      <c r="AA29" s="92"/>
      <c r="AB29" s="92"/>
      <c r="AC29" s="92"/>
      <c r="AD29" s="87"/>
      <c r="AE29" s="87"/>
      <c r="AF29" s="87"/>
      <c r="AG29" s="87"/>
      <c r="AH29" s="87"/>
    </row>
    <row r="30" spans="1:36" ht="39" customHeight="1" x14ac:dyDescent="0.25">
      <c r="B30" s="87"/>
      <c r="D30" s="87"/>
      <c r="E30" s="87"/>
      <c r="F30" s="87"/>
      <c r="G30" s="87"/>
      <c r="H30" s="87"/>
      <c r="I30" s="87"/>
      <c r="J30" s="87"/>
      <c r="K30" s="87"/>
      <c r="L30" s="87"/>
      <c r="M30" s="87"/>
      <c r="N30" s="87"/>
      <c r="Y30" s="92"/>
      <c r="Z30" s="92"/>
      <c r="AA30" s="92"/>
      <c r="AB30" s="92"/>
      <c r="AC30" s="92"/>
      <c r="AD30" s="87"/>
      <c r="AE30" s="87"/>
      <c r="AF30" s="87"/>
      <c r="AG30" s="87"/>
      <c r="AH30" s="87"/>
    </row>
    <row r="31" spans="1:36" ht="19.5" customHeight="1" x14ac:dyDescent="0.25">
      <c r="B31" s="87"/>
      <c r="D31" s="87"/>
      <c r="E31" s="87"/>
      <c r="F31" s="87"/>
      <c r="G31" s="87"/>
      <c r="H31" s="87"/>
      <c r="I31" s="87"/>
      <c r="J31" s="87"/>
      <c r="K31" s="87"/>
      <c r="L31" s="87"/>
      <c r="M31" s="87"/>
      <c r="N31" s="87"/>
      <c r="Y31" s="92"/>
      <c r="Z31" s="92"/>
      <c r="AA31" s="92"/>
      <c r="AB31" s="92"/>
      <c r="AC31" s="92"/>
      <c r="AD31" s="87"/>
      <c r="AE31" s="87"/>
      <c r="AF31" s="87"/>
      <c r="AG31" s="87"/>
      <c r="AH31" s="87"/>
    </row>
    <row r="32" spans="1:36" ht="19.5" customHeight="1" x14ac:dyDescent="0.25">
      <c r="B32" s="87"/>
      <c r="D32" s="87"/>
      <c r="E32" s="87"/>
      <c r="F32" s="87"/>
      <c r="G32" s="87"/>
      <c r="H32" s="87"/>
      <c r="I32" s="87"/>
      <c r="J32" s="87"/>
      <c r="K32" s="87"/>
      <c r="L32" s="87"/>
      <c r="M32" s="87"/>
      <c r="N32" s="87"/>
      <c r="Y32" s="92"/>
      <c r="Z32" s="92"/>
      <c r="AA32" s="92"/>
      <c r="AB32" s="92"/>
      <c r="AC32" s="92"/>
      <c r="AD32" s="87"/>
      <c r="AE32" s="87"/>
      <c r="AF32" s="87"/>
      <c r="AG32" s="87"/>
      <c r="AH32" s="87"/>
    </row>
    <row r="33" spans="25:29" s="87" customFormat="1" ht="19.5" customHeight="1" x14ac:dyDescent="0.25">
      <c r="Y33" s="92"/>
      <c r="Z33" s="92"/>
      <c r="AA33" s="92"/>
      <c r="AB33" s="92"/>
      <c r="AC33" s="92"/>
    </row>
    <row r="34" spans="25:29" s="87" customFormat="1" ht="19.5" customHeight="1" x14ac:dyDescent="0.25">
      <c r="Y34" s="92"/>
      <c r="Z34" s="92"/>
      <c r="AA34" s="92"/>
      <c r="AB34" s="92"/>
      <c r="AC34" s="92"/>
    </row>
    <row r="35" spans="25:29" s="87" customFormat="1" ht="19.5" customHeight="1" x14ac:dyDescent="0.25">
      <c r="Y35" s="92"/>
      <c r="Z35" s="92"/>
      <c r="AA35" s="92"/>
      <c r="AB35" s="92"/>
      <c r="AC35" s="92"/>
    </row>
  </sheetData>
  <sheetProtection sheet="1" formatCells="0" formatColumns="0" formatRows="0" sort="0" autoFilter="0" pivotTables="0"/>
  <autoFilter ref="A8:AJ8"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10">
    <mergeCell ref="R6:V6"/>
    <mergeCell ref="A1:A2"/>
    <mergeCell ref="C7:E7"/>
    <mergeCell ref="O9:O13"/>
    <mergeCell ref="I7:M7"/>
    <mergeCell ref="G9:G13"/>
    <mergeCell ref="B1:B2"/>
    <mergeCell ref="G6:M6"/>
    <mergeCell ref="B4:D4"/>
    <mergeCell ref="B5:D5"/>
  </mergeCells>
  <conditionalFormatting sqref="C9:C28">
    <cfRule type="cellIs" dxfId="173" priority="6" operator="equal">
      <formula>$Q$13</formula>
    </cfRule>
    <cfRule type="cellIs" dxfId="172" priority="7" operator="equal">
      <formula>$Q$12</formula>
    </cfRule>
    <cfRule type="cellIs" dxfId="171" priority="8" operator="equal">
      <formula>$Q$11</formula>
    </cfRule>
    <cfRule type="cellIs" dxfId="170" priority="9" operator="equal">
      <formula>$Q$10</formula>
    </cfRule>
    <cfRule type="cellIs" dxfId="169" priority="10" operator="equal">
      <formula>$Q$9</formula>
    </cfRule>
  </conditionalFormatting>
  <conditionalFormatting sqref="D9:D28">
    <cfRule type="cellIs" dxfId="168" priority="1" operator="equal">
      <formula>$R$8</formula>
    </cfRule>
    <cfRule type="cellIs" dxfId="167" priority="2" operator="equal">
      <formula>$S$8</formula>
    </cfRule>
    <cfRule type="cellIs" dxfId="166" priority="3" operator="equal">
      <formula>$T$8</formula>
    </cfRule>
    <cfRule type="cellIs" dxfId="165" priority="4" operator="equal">
      <formula>$U$8</formula>
    </cfRule>
    <cfRule type="cellIs" dxfId="164" priority="5" operator="equal">
      <formula>$V$8</formula>
    </cfRule>
  </conditionalFormatting>
  <conditionalFormatting sqref="E9:E28">
    <cfRule type="cellIs" dxfId="163" priority="102" operator="equal">
      <formula>$R$16</formula>
    </cfRule>
    <cfRule type="cellIs" dxfId="162" priority="103" operator="equal">
      <formula>$R$17</formula>
    </cfRule>
    <cfRule type="cellIs" dxfId="161" priority="104" operator="equal">
      <formula>$R$18</formula>
    </cfRule>
    <cfRule type="cellIs" dxfId="160" priority="105" operator="equal">
      <formula>$R$19</formula>
    </cfRule>
  </conditionalFormatting>
  <dataValidations disablePrompts="1" count="3">
    <dataValidation type="list" allowBlank="1" showInputMessage="1" showErrorMessage="1" sqref="JB9:JH16"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300-000001000000}"/>
    <dataValidation allowBlank="1" showInputMessage="1" showErrorMessage="1" prompt="Es la materialización del riesgo y las consecuencias de su aparición. Su escala es: 5 bajo impacto, 10 medio, 20 alto impacto._x000a_" sqref="JB8:JH8"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Z87"/>
  <sheetViews>
    <sheetView showGridLines="0" view="pageBreakPreview" zoomScale="75" zoomScaleNormal="10" zoomScaleSheetLayoutView="55" workbookViewId="0">
      <pane xSplit="1" ySplit="7" topLeftCell="B33" activePane="bottomRight" state="frozen"/>
      <selection pane="topRight" activeCell="B1" sqref="B1"/>
      <selection pane="bottomLeft" activeCell="A7" sqref="A7"/>
      <selection pane="bottomRight" activeCell="G37" sqref="G37"/>
    </sheetView>
  </sheetViews>
  <sheetFormatPr baseColWidth="10" defaultColWidth="11.42578125" defaultRowHeight="14.25" x14ac:dyDescent="0.25"/>
  <cols>
    <col min="1" max="1" width="14.85546875" style="55" customWidth="1"/>
    <col min="2" max="2" width="24.7109375" style="55" customWidth="1"/>
    <col min="3" max="3" width="15.42578125" style="55" customWidth="1"/>
    <col min="4" max="4" width="11.42578125" style="55" customWidth="1"/>
    <col min="5" max="5" width="10.140625" style="55" customWidth="1"/>
    <col min="6" max="6" width="17.42578125" style="55" customWidth="1"/>
    <col min="7" max="8" width="21.85546875" style="55" customWidth="1"/>
    <col min="9" max="9" width="25.85546875" style="55" customWidth="1"/>
    <col min="10" max="10" width="15.42578125" style="55" customWidth="1"/>
    <col min="11" max="12" width="12.140625" style="67" customWidth="1"/>
    <col min="13" max="13" width="17.42578125" style="55" customWidth="1"/>
    <col min="14" max="14" width="12.140625" style="67" customWidth="1"/>
    <col min="15" max="15" width="15.85546875" style="67" customWidth="1"/>
    <col min="16" max="16" width="12.140625" style="67" customWidth="1"/>
    <col min="17" max="17" width="13" style="67" customWidth="1"/>
    <col min="18" max="19" width="13.42578125" style="336" customWidth="1"/>
    <col min="20" max="20" width="12.7109375" style="336" customWidth="1"/>
    <col min="21" max="21" width="16.42578125" style="164" customWidth="1"/>
    <col min="22" max="22" width="14.42578125" style="164" customWidth="1"/>
    <col min="23" max="23" width="11.42578125" style="55"/>
    <col min="24" max="24" width="21.7109375" style="10" customWidth="1"/>
    <col min="25" max="25" width="7.42578125" style="10" bestFit="1" customWidth="1"/>
    <col min="26" max="26" width="8.42578125" style="10" bestFit="1" customWidth="1"/>
    <col min="27" max="16384" width="11.42578125" style="55"/>
  </cols>
  <sheetData>
    <row r="1" spans="1:26" s="51" customFormat="1" ht="45" hidden="1" customHeight="1" x14ac:dyDescent="0.2">
      <c r="A1" s="413"/>
      <c r="B1" s="458" t="str">
        <f>+'2 CONTEXTO E IDENTIFICACIÓN'!C1</f>
        <v>MAPA DE RIESGOS</v>
      </c>
      <c r="C1" s="50" t="str">
        <f>+'2 CONTEXTO E IDENTIFICACIÓN'!D1</f>
        <v>CÓDIGO:</v>
      </c>
      <c r="D1" s="50">
        <f>+'2 CONTEXTO E IDENTIFICACIÓN'!E1</f>
        <v>0</v>
      </c>
      <c r="F1" s="9"/>
      <c r="G1" s="241" t="str">
        <f>+'2 CONTEXTO E IDENTIFICACIÓN'!$G$4</f>
        <v>Elaboración o Actualización:</v>
      </c>
      <c r="H1" s="262" t="str">
        <f>+IF('2 CONTEXTO E IDENTIFICACIÓN'!$H$4="","",'2 CONTEXTO E IDENTIFICACIÓN'!$H$4)</f>
        <v/>
      </c>
      <c r="I1" s="20"/>
      <c r="J1" s="20"/>
      <c r="K1" s="20"/>
      <c r="L1" s="54"/>
      <c r="M1" s="53"/>
      <c r="N1" s="54"/>
      <c r="O1" s="54"/>
      <c r="P1" s="54"/>
      <c r="Q1" s="54"/>
      <c r="R1" s="328"/>
      <c r="S1" s="54"/>
      <c r="T1" s="54"/>
      <c r="U1" s="164"/>
      <c r="V1" s="164"/>
      <c r="W1" s="55"/>
      <c r="X1" s="10"/>
      <c r="Y1" s="10"/>
      <c r="Z1" s="10"/>
    </row>
    <row r="2" spans="1:26" s="51" customFormat="1" ht="45" hidden="1" customHeight="1" x14ac:dyDescent="0.2">
      <c r="A2" s="413"/>
      <c r="B2" s="459"/>
      <c r="C2" s="50" t="str">
        <f>+'2 CONTEXTO E IDENTIFICACIÓN'!D2</f>
        <v>VERSIÓN:</v>
      </c>
      <c r="D2" s="50">
        <f>+'2 CONTEXTO E IDENTIFICACIÓN'!E2</f>
        <v>0</v>
      </c>
      <c r="G2" s="244" t="str">
        <f>+'2 CONTEXTO E IDENTIFICACIÓN'!$E$5</f>
        <v>Vigencia del:</v>
      </c>
      <c r="H2" s="242" t="str">
        <f>+IF('2 CONTEXTO E IDENTIFICACIÓN'!$F$5="","",'2 CONTEXTO E IDENTIFICACIÓN'!$F$5)</f>
        <v/>
      </c>
      <c r="I2" s="243" t="s">
        <v>111</v>
      </c>
      <c r="J2" s="240" t="str">
        <f>+IF('2 CONTEXTO E IDENTIFICACIÓN'!$H$5="","",'2 CONTEXTO E IDENTIFICACIÓN'!$H$5)</f>
        <v/>
      </c>
      <c r="L2" s="57"/>
      <c r="M2" s="56"/>
      <c r="N2" s="57"/>
      <c r="O2" s="57"/>
      <c r="P2" s="57"/>
      <c r="Q2" s="57"/>
      <c r="R2" s="328"/>
      <c r="S2" s="54"/>
      <c r="T2" s="331"/>
      <c r="U2" s="164"/>
      <c r="V2" s="327"/>
      <c r="W2" s="55"/>
      <c r="X2" s="9"/>
      <c r="Y2" s="9"/>
      <c r="Z2" s="9"/>
    </row>
    <row r="3" spans="1:26" s="51" customFormat="1" ht="15.75" hidden="1" thickBot="1" x14ac:dyDescent="0.25">
      <c r="A3" s="19" t="s">
        <v>158</v>
      </c>
      <c r="B3" s="415" t="str">
        <f>+IF('2 CONTEXTO E IDENTIFICACIÓN'!$C$4="","",'2 CONTEXTO E IDENTIFICACIÓN'!$C$4)</f>
        <v/>
      </c>
      <c r="C3" s="415"/>
      <c r="D3" s="415"/>
      <c r="E3" s="58"/>
      <c r="G3" s="58"/>
      <c r="H3" s="58"/>
      <c r="I3" s="58"/>
      <c r="J3" s="58"/>
      <c r="K3" s="59"/>
      <c r="L3" s="59"/>
      <c r="M3" s="58"/>
      <c r="N3" s="59"/>
      <c r="O3" s="59"/>
      <c r="P3" s="59"/>
      <c r="Q3" s="59"/>
      <c r="R3" s="332"/>
      <c r="S3" s="332"/>
      <c r="T3" s="332"/>
      <c r="U3" s="164"/>
      <c r="V3" s="164"/>
      <c r="W3" s="55"/>
      <c r="X3" s="9"/>
      <c r="Y3" s="9"/>
      <c r="Z3" s="9"/>
    </row>
    <row r="4" spans="1:26" s="61" customFormat="1" ht="16.5" hidden="1" customHeight="1" x14ac:dyDescent="0.25">
      <c r="A4" s="19" t="s">
        <v>156</v>
      </c>
      <c r="B4" s="415" t="str">
        <f>+IF('2 CONTEXTO E IDENTIFICACIÓN'!$E$4="","",'2 CONTEXTO E IDENTIFICACIÓN'!$E$4)</f>
        <v/>
      </c>
      <c r="C4" s="416"/>
      <c r="D4" s="416"/>
      <c r="E4" s="60" t="s">
        <v>44</v>
      </c>
      <c r="F4" s="56" t="s">
        <v>45</v>
      </c>
      <c r="G4" s="60"/>
      <c r="H4" s="60"/>
      <c r="I4" s="60"/>
      <c r="R4" s="455" t="s">
        <v>200</v>
      </c>
      <c r="S4" s="455" t="s">
        <v>201</v>
      </c>
      <c r="T4" s="455" t="s">
        <v>202</v>
      </c>
      <c r="U4" s="164"/>
      <c r="V4" s="164"/>
      <c r="W4" s="55"/>
      <c r="X4" s="406" t="s">
        <v>270</v>
      </c>
      <c r="Y4" s="407"/>
      <c r="Z4" s="408"/>
    </row>
    <row r="5" spans="1:26" s="61" customFormat="1" ht="16.5" hidden="1" customHeight="1" x14ac:dyDescent="0.25">
      <c r="A5" s="248"/>
      <c r="B5" s="247"/>
      <c r="C5" s="247"/>
      <c r="D5" s="164"/>
      <c r="E5" s="60"/>
      <c r="F5" s="60"/>
      <c r="G5" s="60"/>
      <c r="H5" s="60"/>
      <c r="I5" s="60"/>
      <c r="J5" s="461" t="s">
        <v>110</v>
      </c>
      <c r="K5" s="461"/>
      <c r="L5" s="461"/>
      <c r="M5" s="461"/>
      <c r="N5" s="461"/>
      <c r="O5" s="461"/>
      <c r="P5" s="461"/>
      <c r="Q5" s="461"/>
      <c r="R5" s="456"/>
      <c r="S5" s="456"/>
      <c r="T5" s="456"/>
      <c r="U5" s="164"/>
      <c r="V5" s="164"/>
      <c r="W5" s="55"/>
      <c r="X5" s="28" t="s">
        <v>52</v>
      </c>
      <c r="Y5" s="29" t="s">
        <v>271</v>
      </c>
      <c r="Z5" s="30" t="s">
        <v>272</v>
      </c>
    </row>
    <row r="6" spans="1:26" ht="41.1" customHeight="1" x14ac:dyDescent="0.25">
      <c r="A6" s="453" t="s">
        <v>196</v>
      </c>
      <c r="B6" s="453" t="s">
        <v>195</v>
      </c>
      <c r="C6" s="453" t="s">
        <v>115</v>
      </c>
      <c r="D6" s="453" t="s">
        <v>116</v>
      </c>
      <c r="E6" s="462" t="s">
        <v>112</v>
      </c>
      <c r="F6" s="467" t="s">
        <v>174</v>
      </c>
      <c r="G6" s="468"/>
      <c r="H6" s="462"/>
      <c r="I6" s="207"/>
      <c r="J6" s="464" t="s">
        <v>105</v>
      </c>
      <c r="K6" s="465"/>
      <c r="L6" s="465"/>
      <c r="M6" s="465"/>
      <c r="N6" s="466"/>
      <c r="O6" s="464" t="s">
        <v>109</v>
      </c>
      <c r="P6" s="465"/>
      <c r="Q6" s="466"/>
      <c r="R6" s="457"/>
      <c r="S6" s="457"/>
      <c r="T6" s="457"/>
      <c r="X6" s="33" t="s">
        <v>55</v>
      </c>
      <c r="Y6" s="36">
        <v>0.01</v>
      </c>
      <c r="Z6" s="35">
        <v>0.2</v>
      </c>
    </row>
    <row r="7" spans="1:26" s="49" customFormat="1" ht="72" thickBot="1" x14ac:dyDescent="0.3">
      <c r="A7" s="460"/>
      <c r="B7" s="460"/>
      <c r="C7" s="454"/>
      <c r="D7" s="454"/>
      <c r="E7" s="463"/>
      <c r="F7" s="62" t="s">
        <v>273</v>
      </c>
      <c r="G7" s="163" t="s">
        <v>175</v>
      </c>
      <c r="H7" s="163" t="s">
        <v>176</v>
      </c>
      <c r="I7" s="163" t="s">
        <v>267</v>
      </c>
      <c r="J7" s="62" t="s">
        <v>90</v>
      </c>
      <c r="K7" s="63" t="s">
        <v>91</v>
      </c>
      <c r="L7" s="63" t="s">
        <v>114</v>
      </c>
      <c r="M7" s="62" t="s">
        <v>92</v>
      </c>
      <c r="N7" s="63" t="s">
        <v>93</v>
      </c>
      <c r="O7" s="63" t="s">
        <v>97</v>
      </c>
      <c r="P7" s="63" t="s">
        <v>3</v>
      </c>
      <c r="Q7" s="63" t="s">
        <v>102</v>
      </c>
      <c r="R7" s="63" t="s">
        <v>113</v>
      </c>
      <c r="S7" s="63" t="s">
        <v>117</v>
      </c>
      <c r="T7" s="321" t="s">
        <v>10</v>
      </c>
      <c r="U7" s="63" t="s">
        <v>268</v>
      </c>
      <c r="V7" s="63" t="s">
        <v>269</v>
      </c>
      <c r="X7" s="38" t="s">
        <v>57</v>
      </c>
      <c r="Y7" s="36">
        <v>0.21</v>
      </c>
      <c r="Z7" s="35">
        <v>0.4</v>
      </c>
    </row>
    <row r="8" spans="1:26" ht="66.95" customHeight="1" x14ac:dyDescent="0.25">
      <c r="A8" s="441" t="str">
        <f>'2 CONTEXTO E IDENTIFICACIÓN'!A9</f>
        <v>R1</v>
      </c>
      <c r="B8" s="444" t="str">
        <f>+'2 CONTEXTO E IDENTIFICACIÓN'!F9</f>
        <v>Posibilidad de pérdida reputacional por incumplimiento de las metas establecidas debido a la falta de ejecución y seguimiento de los planes institucionales</v>
      </c>
      <c r="C8" s="447">
        <f>+'3 PROBABIL E IMPACTO INHERENTE'!E9</f>
        <v>0.4</v>
      </c>
      <c r="D8" s="450">
        <f>+'3 PROBABIL E IMPACTO INHERENTE'!M9</f>
        <v>0.6</v>
      </c>
      <c r="E8" s="68">
        <v>1</v>
      </c>
      <c r="F8" s="71" t="s">
        <v>300</v>
      </c>
      <c r="G8" s="71" t="s">
        <v>303</v>
      </c>
      <c r="H8" s="71" t="s">
        <v>306</v>
      </c>
      <c r="I8" s="318" t="str">
        <f t="shared" ref="I8:I39" si="0">+CONCATENATE(F8," ",G8," ",H8)</f>
        <v>Líderes de proceso Monitorear las acciones a cargo, establecidas en los planes institucionales Permanente</v>
      </c>
      <c r="J8" s="5" t="s">
        <v>106</v>
      </c>
      <c r="K8" s="64">
        <f>+IF(J8='11 FORMULAS'!$E$4,'11 FORMULAS'!$F$4,IF(J8='11 FORMULAS'!$E$5,'11 FORMULAS'!$F$5,IF(J8='11 FORMULAS'!$E$6,'11 FORMULAS'!$F$6,"")))</f>
        <v>0.25</v>
      </c>
      <c r="L8" s="64" t="str">
        <f>+IF(OR(J8='11 FORMULAS'!$O$4,J8='11 FORMULAS'!$O$5),'11 FORMULAS'!$P$5,IF(J8='11 FORMULAS'!$O$6,'11 FORMULAS'!$P$6,""))</f>
        <v>Probabilidad</v>
      </c>
      <c r="M8" s="5" t="s">
        <v>95</v>
      </c>
      <c r="N8" s="64">
        <f>+IF(M8='11 FORMULAS'!$H$4,'11 FORMULAS'!$I$4,IF(M8='11 FORMULAS'!$H$5,'11 FORMULAS'!$I$5,""))</f>
        <v>0.15</v>
      </c>
      <c r="O8" s="6" t="s">
        <v>98</v>
      </c>
      <c r="P8" s="6" t="s">
        <v>100</v>
      </c>
      <c r="Q8" s="6" t="s">
        <v>103</v>
      </c>
      <c r="R8" s="333">
        <f>+IFERROR(K8+N8,"")</f>
        <v>0.4</v>
      </c>
      <c r="S8" s="333">
        <f>IF(L8='11 FORMULAS'!$P$5,C8-(C8*R8),C8)</f>
        <v>0.24</v>
      </c>
      <c r="T8" s="333">
        <f>IF(L8='11 FORMULAS'!$P$6,D8-(D8*R8),D8)</f>
        <v>0.6</v>
      </c>
      <c r="U8" s="435">
        <f>+IF(S11="","",S11)</f>
        <v>0.11759999999999998</v>
      </c>
      <c r="V8" s="438">
        <f>+IF(T11="","",T11)</f>
        <v>0.6</v>
      </c>
      <c r="X8" s="41" t="s">
        <v>59</v>
      </c>
      <c r="Y8" s="36">
        <v>0.41</v>
      </c>
      <c r="Z8" s="35">
        <v>0.6</v>
      </c>
    </row>
    <row r="9" spans="1:26" ht="72" customHeight="1" x14ac:dyDescent="0.25">
      <c r="A9" s="442"/>
      <c r="B9" s="445"/>
      <c r="C9" s="448"/>
      <c r="D9" s="451"/>
      <c r="E9" s="69">
        <v>2</v>
      </c>
      <c r="F9" s="231" t="s">
        <v>301</v>
      </c>
      <c r="G9" s="231" t="s">
        <v>305</v>
      </c>
      <c r="H9" s="231" t="s">
        <v>307</v>
      </c>
      <c r="I9" s="319" t="str">
        <f t="shared" si="0"/>
        <v>Planeación Monitorear la ejecución de las acciones establecidas en los planes institucionales Trimestral</v>
      </c>
      <c r="J9" s="1" t="s">
        <v>107</v>
      </c>
      <c r="K9" s="65">
        <f>+IF(J9='11 FORMULAS'!$E$4,'11 FORMULAS'!$F$4,IF(J9='11 FORMULAS'!$E$5,'11 FORMULAS'!$F$5,IF(J9='11 FORMULAS'!$E$6,'11 FORMULAS'!$F$6,"")))</f>
        <v>0.15</v>
      </c>
      <c r="L9" s="65" t="str">
        <f>+IF(OR(J9='11 FORMULAS'!$O$4,J9='11 FORMULAS'!$O$5),'11 FORMULAS'!$P$5,IF(J9='11 FORMULAS'!$O$6,'11 FORMULAS'!$P$6,""))</f>
        <v>Probabilidad</v>
      </c>
      <c r="M9" s="1" t="s">
        <v>95</v>
      </c>
      <c r="N9" s="65">
        <f>+IF(M9='11 FORMULAS'!$H$4,'11 FORMULAS'!$I$4,IF(M9='11 FORMULAS'!$H$5,'11 FORMULAS'!$I$5,""))</f>
        <v>0.15</v>
      </c>
      <c r="O9" s="4" t="s">
        <v>98</v>
      </c>
      <c r="P9" s="4" t="s">
        <v>100</v>
      </c>
      <c r="Q9" s="4" t="s">
        <v>103</v>
      </c>
      <c r="R9" s="334">
        <f t="shared" ref="R9:R11" si="1">+IFERROR(K9+N9,"")</f>
        <v>0.3</v>
      </c>
      <c r="S9" s="334">
        <f>IF(L9='11 FORMULAS'!$P$5,S8-(S8*R9),S8)</f>
        <v>0.16799999999999998</v>
      </c>
      <c r="T9" s="334">
        <f>IF(L9='11 FORMULAS'!$P$6,T8-(T8*R9),T8)</f>
        <v>0.6</v>
      </c>
      <c r="U9" s="436"/>
      <c r="V9" s="439"/>
      <c r="X9" s="42" t="s">
        <v>61</v>
      </c>
      <c r="Y9" s="36">
        <v>0.61</v>
      </c>
      <c r="Z9" s="35">
        <v>0.8</v>
      </c>
    </row>
    <row r="10" spans="1:26" ht="65.099999999999994" customHeight="1" x14ac:dyDescent="0.25">
      <c r="A10" s="442"/>
      <c r="B10" s="445"/>
      <c r="C10" s="448"/>
      <c r="D10" s="451"/>
      <c r="E10" s="69">
        <v>3</v>
      </c>
      <c r="F10" s="231" t="s">
        <v>302</v>
      </c>
      <c r="G10" s="231" t="s">
        <v>304</v>
      </c>
      <c r="H10" s="231" t="s">
        <v>307</v>
      </c>
      <c r="I10" s="319" t="str">
        <f t="shared" si="0"/>
        <v>Control Interno Realizar seguimiento al cumplimiento de los planes institucionales Trimestral</v>
      </c>
      <c r="J10" s="1" t="s">
        <v>107</v>
      </c>
      <c r="K10" s="65">
        <f>+IF(J10='11 FORMULAS'!$E$4,'11 FORMULAS'!$F$4,IF(J10='11 FORMULAS'!$E$5,'11 FORMULAS'!$F$5,IF(J10='11 FORMULAS'!$E$6,'11 FORMULAS'!$F$6,"")))</f>
        <v>0.15</v>
      </c>
      <c r="L10" s="65" t="str">
        <f>+IF(OR(J10='11 FORMULAS'!$O$4,J10='11 FORMULAS'!$O$5),'11 FORMULAS'!$P$5,IF(J10='11 FORMULAS'!$O$6,'11 FORMULAS'!$P$6,""))</f>
        <v>Probabilidad</v>
      </c>
      <c r="M10" s="1" t="s">
        <v>95</v>
      </c>
      <c r="N10" s="65">
        <f>+IF(M10='11 FORMULAS'!$H$4,'11 FORMULAS'!$I$4,IF(M10='11 FORMULAS'!$H$5,'11 FORMULAS'!$I$5,""))</f>
        <v>0.15</v>
      </c>
      <c r="O10" s="4" t="s">
        <v>98</v>
      </c>
      <c r="P10" s="4" t="s">
        <v>100</v>
      </c>
      <c r="Q10" s="4" t="s">
        <v>103</v>
      </c>
      <c r="R10" s="334">
        <f>+IFERROR(K10+N10,"")</f>
        <v>0.3</v>
      </c>
      <c r="S10" s="334">
        <f>IF(L10='11 FORMULAS'!$P$5,S9-(S9*R10),S9)</f>
        <v>0.11759999999999998</v>
      </c>
      <c r="T10" s="334">
        <f>IF(L10='11 FORMULAS'!$P$6,T9-(T9*R10),T9)</f>
        <v>0.6</v>
      </c>
      <c r="U10" s="436"/>
      <c r="V10" s="439"/>
      <c r="X10" s="43" t="s">
        <v>62</v>
      </c>
      <c r="Y10" s="36">
        <v>0.81</v>
      </c>
      <c r="Z10" s="35">
        <v>1</v>
      </c>
    </row>
    <row r="11" spans="1:26" ht="29.45" customHeight="1" thickBot="1" x14ac:dyDescent="0.3">
      <c r="A11" s="443"/>
      <c r="B11" s="446"/>
      <c r="C11" s="449"/>
      <c r="D11" s="452"/>
      <c r="E11" s="70">
        <v>4</v>
      </c>
      <c r="F11" s="232"/>
      <c r="G11" s="232"/>
      <c r="H11" s="232"/>
      <c r="I11" s="320" t="str">
        <f t="shared" si="0"/>
        <v xml:space="preserve">  </v>
      </c>
      <c r="J11" s="7"/>
      <c r="K11" s="66" t="str">
        <f>+IF(J11='11 FORMULAS'!$E$4,'11 FORMULAS'!$F$4,IF(J11='11 FORMULAS'!$E$5,'11 FORMULAS'!$F$5,IF(J11='11 FORMULAS'!$E$6,'11 FORMULAS'!$F$6,"")))</f>
        <v/>
      </c>
      <c r="L11" s="66" t="str">
        <f>+IF(OR(J11='11 FORMULAS'!$O$4,J11='11 FORMULAS'!$O$5),'11 FORMULAS'!$P$5,IF(J11='11 FORMULAS'!$O$6,'11 FORMULAS'!$P$6,""))</f>
        <v/>
      </c>
      <c r="M11" s="7"/>
      <c r="N11" s="66" t="str">
        <f>+IF(M11='11 FORMULAS'!$H$4,'11 FORMULAS'!$I$4,IF(M11='11 FORMULAS'!$H$5,'11 FORMULAS'!$I$5,""))</f>
        <v/>
      </c>
      <c r="O11" s="8"/>
      <c r="P11" s="8"/>
      <c r="Q11" s="8"/>
      <c r="R11" s="335" t="str">
        <f t="shared" si="1"/>
        <v/>
      </c>
      <c r="S11" s="335">
        <f>IF(L11='11 FORMULAS'!$P$5,S10-(S10*R11),S10)</f>
        <v>0.11759999999999998</v>
      </c>
      <c r="T11" s="335">
        <f>IF(L11='11 FORMULAS'!$P$6,T10-(T10*R11),T10)</f>
        <v>0.6</v>
      </c>
      <c r="U11" s="437"/>
      <c r="V11" s="440"/>
      <c r="X11" s="44"/>
      <c r="Y11" s="45"/>
      <c r="Z11" s="46"/>
    </row>
    <row r="12" spans="1:26" ht="71.25" x14ac:dyDescent="0.25">
      <c r="A12" s="441" t="str">
        <f>'2 CONTEXTO E IDENTIFICACIÓN'!A10</f>
        <v>R2</v>
      </c>
      <c r="B12" s="444" t="str">
        <f>+'2 CONTEXTO E IDENTIFICACIÓN'!F10</f>
        <v>Posibilidad de pérdida económica por contratación sin el lleno de requisitos de acuerdo al estatuto y manual de contratación debido a la falta de verificaciónen en la etapa precontractual</v>
      </c>
      <c r="C12" s="447">
        <f>+'3 PROBABIL E IMPACTO INHERENTE'!E10</f>
        <v>0.8</v>
      </c>
      <c r="D12" s="450">
        <f>+'3 PROBABIL E IMPACTO INHERENTE'!M10</f>
        <v>0.8</v>
      </c>
      <c r="E12" s="68">
        <v>1</v>
      </c>
      <c r="F12" s="71" t="s">
        <v>312</v>
      </c>
      <c r="G12" s="71" t="s">
        <v>354</v>
      </c>
      <c r="H12" s="71" t="s">
        <v>306</v>
      </c>
      <c r="I12" s="318" t="str">
        <f>+CONCATENATE(F12," ",G12," ",H12)</f>
        <v>Contratación Verificar el cumplimiento de requisitos establecidos para cada proceso contractual Permanente</v>
      </c>
      <c r="J12" s="5" t="s">
        <v>106</v>
      </c>
      <c r="K12" s="64">
        <f>+IF(J12='11 FORMULAS'!$E$4,'11 FORMULAS'!$F$4,IF(J12='11 FORMULAS'!$E$5,'11 FORMULAS'!$F$5,IF(J12='11 FORMULAS'!$E$6,'11 FORMULAS'!$F$6,"")))</f>
        <v>0.25</v>
      </c>
      <c r="L12" s="64" t="str">
        <f>+IF(OR(J12='11 FORMULAS'!$O$4,J12='11 FORMULAS'!$O$5),'11 FORMULAS'!$P$5,IF(J12='11 FORMULAS'!$O$6,'11 FORMULAS'!$P$6,""))</f>
        <v>Probabilidad</v>
      </c>
      <c r="M12" s="5" t="s">
        <v>95</v>
      </c>
      <c r="N12" s="64">
        <f>+IF(M12='11 FORMULAS'!$H$4,'11 FORMULAS'!$I$4,IF(M12='11 FORMULAS'!$H$5,'11 FORMULAS'!$I$5,""))</f>
        <v>0.15</v>
      </c>
      <c r="O12" s="6" t="s">
        <v>98</v>
      </c>
      <c r="P12" s="6" t="s">
        <v>100</v>
      </c>
      <c r="Q12" s="6" t="s">
        <v>103</v>
      </c>
      <c r="R12" s="333">
        <f>+IFERROR(K12+N12,"")</f>
        <v>0.4</v>
      </c>
      <c r="S12" s="333">
        <f>IF(L12='11 FORMULAS'!$P$5,C12-(C12*R12),C12)</f>
        <v>0.48</v>
      </c>
      <c r="T12" s="333">
        <f>IF(L12='11 FORMULAS'!$P$6,D12-(D12*R12),D12)</f>
        <v>0.8</v>
      </c>
      <c r="U12" s="435">
        <f>+IF(S15="","",S15)</f>
        <v>0.48</v>
      </c>
      <c r="V12" s="438">
        <f>+IF(T15="","",T15)</f>
        <v>0.8</v>
      </c>
      <c r="X12" s="329"/>
      <c r="Y12" s="330"/>
      <c r="Z12" s="330"/>
    </row>
    <row r="13" spans="1:26" ht="29.45" customHeight="1" x14ac:dyDescent="0.25">
      <c r="A13" s="442"/>
      <c r="B13" s="445"/>
      <c r="C13" s="448"/>
      <c r="D13" s="451"/>
      <c r="E13" s="69">
        <v>2</v>
      </c>
      <c r="F13" s="231"/>
      <c r="G13" s="231"/>
      <c r="H13" s="231"/>
      <c r="I13" s="319" t="str">
        <f>+CONCATENATE(F13," ",G13," ",H13)</f>
        <v xml:space="preserve">  </v>
      </c>
      <c r="J13" s="1"/>
      <c r="K13" s="65" t="str">
        <f>+IF(J13='11 FORMULAS'!$E$4,'11 FORMULAS'!$F$4,IF(J13='11 FORMULAS'!$E$5,'11 FORMULAS'!$F$5,IF(J13='11 FORMULAS'!$E$6,'11 FORMULAS'!$F$6,"")))</f>
        <v/>
      </c>
      <c r="L13" s="65" t="str">
        <f>+IF(OR(J13='11 FORMULAS'!$O$4,J13='11 FORMULAS'!$O$5),'11 FORMULAS'!$P$5,IF(J13='11 FORMULAS'!$O$6,'11 FORMULAS'!$P$6,""))</f>
        <v/>
      </c>
      <c r="M13" s="1"/>
      <c r="N13" s="65" t="str">
        <f>+IF(M13='11 FORMULAS'!$H$4,'11 FORMULAS'!$I$4,IF(M13='11 FORMULAS'!$H$5,'11 FORMULAS'!$I$5,""))</f>
        <v/>
      </c>
      <c r="O13" s="4"/>
      <c r="P13" s="4"/>
      <c r="Q13" s="4"/>
      <c r="R13" s="334" t="str">
        <f t="shared" ref="R13" si="2">+IFERROR(K13+N13,"")</f>
        <v/>
      </c>
      <c r="S13" s="334">
        <f>IF(L13='11 FORMULAS'!$P$5,S12-(S12*R13),S12)</f>
        <v>0.48</v>
      </c>
      <c r="T13" s="334">
        <f>IF(L13='11 FORMULAS'!$P$6,T12-(T12*R13),T12)</f>
        <v>0.8</v>
      </c>
      <c r="U13" s="436"/>
      <c r="V13" s="439"/>
      <c r="X13" s="329"/>
      <c r="Y13" s="330"/>
      <c r="Z13" s="330"/>
    </row>
    <row r="14" spans="1:26" ht="29.45" customHeight="1" x14ac:dyDescent="0.25">
      <c r="A14" s="442"/>
      <c r="B14" s="445"/>
      <c r="C14" s="448"/>
      <c r="D14" s="451"/>
      <c r="E14" s="69">
        <v>3</v>
      </c>
      <c r="F14" s="231"/>
      <c r="G14" s="231"/>
      <c r="H14" s="231"/>
      <c r="I14" s="319" t="str">
        <f t="shared" si="0"/>
        <v xml:space="preserve">  </v>
      </c>
      <c r="J14" s="1"/>
      <c r="K14" s="65" t="str">
        <f>+IF(J14='11 FORMULAS'!$E$4,'11 FORMULAS'!$F$4,IF(J14='11 FORMULAS'!$E$5,'11 FORMULAS'!$F$5,IF(J14='11 FORMULAS'!$E$6,'11 FORMULAS'!$F$6,"")))</f>
        <v/>
      </c>
      <c r="L14" s="65" t="str">
        <f>+IF(OR(J14='11 FORMULAS'!$O$4,J14='11 FORMULAS'!$O$5),'11 FORMULAS'!$P$5,IF(J14='11 FORMULAS'!$O$6,'11 FORMULAS'!$P$6,""))</f>
        <v/>
      </c>
      <c r="M14" s="1"/>
      <c r="N14" s="65" t="str">
        <f>+IF(M14='11 FORMULAS'!$H$4,'11 FORMULAS'!$I$4,IF(M14='11 FORMULAS'!$H$5,'11 FORMULAS'!$I$5,""))</f>
        <v/>
      </c>
      <c r="O14" s="4"/>
      <c r="P14" s="4"/>
      <c r="Q14" s="4"/>
      <c r="R14" s="334" t="str">
        <f>+IFERROR(K14+N14,"")</f>
        <v/>
      </c>
      <c r="S14" s="334">
        <f>IF(L14='11 FORMULAS'!$P$5,S13-(S13*R14),S13)</f>
        <v>0.48</v>
      </c>
      <c r="T14" s="334">
        <f>IF(L14='11 FORMULAS'!$P$6,T13-(T13*R14),T13)</f>
        <v>0.8</v>
      </c>
      <c r="U14" s="436"/>
      <c r="V14" s="439"/>
      <c r="X14" s="329"/>
      <c r="Y14" s="330"/>
      <c r="Z14" s="330"/>
    </row>
    <row r="15" spans="1:26" ht="29.45" customHeight="1" thickBot="1" x14ac:dyDescent="0.3">
      <c r="A15" s="443"/>
      <c r="B15" s="446"/>
      <c r="C15" s="449"/>
      <c r="D15" s="452"/>
      <c r="E15" s="70">
        <v>4</v>
      </c>
      <c r="F15" s="232"/>
      <c r="G15" s="232"/>
      <c r="H15" s="232"/>
      <c r="I15" s="320" t="str">
        <f t="shared" si="0"/>
        <v xml:space="preserve">  </v>
      </c>
      <c r="J15" s="7"/>
      <c r="K15" s="66" t="str">
        <f>+IF(J15='11 FORMULAS'!$E$4,'11 FORMULAS'!$F$4,IF(J15='11 FORMULAS'!$E$5,'11 FORMULAS'!$F$5,IF(J15='11 FORMULAS'!$E$6,'11 FORMULAS'!$F$6,"")))</f>
        <v/>
      </c>
      <c r="L15" s="66" t="str">
        <f>+IF(OR(J15='11 FORMULAS'!$O$4,J15='11 FORMULAS'!$O$5),'11 FORMULAS'!$P$5,IF(J15='11 FORMULAS'!$O$6,'11 FORMULAS'!$P$6,""))</f>
        <v/>
      </c>
      <c r="M15" s="7"/>
      <c r="N15" s="66" t="str">
        <f>+IF(M15='11 FORMULAS'!$H$4,'11 FORMULAS'!$I$4,IF(M15='11 FORMULAS'!$H$5,'11 FORMULAS'!$I$5,""))</f>
        <v/>
      </c>
      <c r="O15" s="8"/>
      <c r="P15" s="8"/>
      <c r="Q15" s="8"/>
      <c r="R15" s="335" t="str">
        <f t="shared" ref="R15" si="3">+IFERROR(K15+N15,"")</f>
        <v/>
      </c>
      <c r="S15" s="335">
        <f>IF(L15='11 FORMULAS'!$P$5,S14-(S14*R15),S14)</f>
        <v>0.48</v>
      </c>
      <c r="T15" s="335">
        <f>IF(L15='11 FORMULAS'!$P$6,T14-(T14*R15),T14)</f>
        <v>0.8</v>
      </c>
      <c r="U15" s="437"/>
      <c r="V15" s="440"/>
    </row>
    <row r="16" spans="1:26" ht="50.1" customHeight="1" x14ac:dyDescent="0.25">
      <c r="A16" s="441" t="str">
        <f>'2 CONTEXTO E IDENTIFICACIÓN'!A11</f>
        <v>R3</v>
      </c>
      <c r="B16" s="444" t="str">
        <f>+'2 CONTEXTO E IDENTIFICACIÓN'!F11</f>
        <v>Posibilidad de pérdida económica por incumplimiento del objeto contractual  debido a la inadecuada supervisión</v>
      </c>
      <c r="C16" s="447">
        <f>+'3 PROBABIL E IMPACTO INHERENTE'!E11</f>
        <v>0.8</v>
      </c>
      <c r="D16" s="450">
        <f>+'3 PROBABIL E IMPACTO INHERENTE'!M11</f>
        <v>0.8</v>
      </c>
      <c r="E16" s="68">
        <v>1</v>
      </c>
      <c r="F16" s="71" t="s">
        <v>321</v>
      </c>
      <c r="G16" s="71" t="s">
        <v>319</v>
      </c>
      <c r="H16" s="71" t="s">
        <v>306</v>
      </c>
      <c r="I16" s="318" t="str">
        <f t="shared" si="0"/>
        <v>Supervisor de contratos Realizar seguimiento y verificación de las obligaciones contractuales Permanente</v>
      </c>
      <c r="J16" s="5" t="s">
        <v>106</v>
      </c>
      <c r="K16" s="64">
        <f>+IF(J16='11 FORMULAS'!$E$4,'11 FORMULAS'!$F$4,IF(J16='11 FORMULAS'!$E$5,'11 FORMULAS'!$F$5,IF(J16='11 FORMULAS'!$E$6,'11 FORMULAS'!$F$6,"")))</f>
        <v>0.25</v>
      </c>
      <c r="L16" s="64" t="str">
        <f>+IF(OR(J16='11 FORMULAS'!$O$4,J16='11 FORMULAS'!$O$5),'11 FORMULAS'!$P$5,IF(J16='11 FORMULAS'!$O$6,'11 FORMULAS'!$P$6,""))</f>
        <v>Probabilidad</v>
      </c>
      <c r="M16" s="5" t="s">
        <v>95</v>
      </c>
      <c r="N16" s="64">
        <f>+IF(M16='11 FORMULAS'!$H$4,'11 FORMULAS'!$I$4,IF(M16='11 FORMULAS'!$H$5,'11 FORMULAS'!$I$5,""))</f>
        <v>0.15</v>
      </c>
      <c r="O16" s="6" t="s">
        <v>98</v>
      </c>
      <c r="P16" s="6" t="s">
        <v>100</v>
      </c>
      <c r="Q16" s="6" t="s">
        <v>103</v>
      </c>
      <c r="R16" s="333">
        <f>+IFERROR(K16+N16,"")</f>
        <v>0.4</v>
      </c>
      <c r="S16" s="333">
        <f>IF(L16='11 FORMULAS'!$P$5,C16-(C16*R16),C16)</f>
        <v>0.48</v>
      </c>
      <c r="T16" s="333">
        <f>IF(L16='11 FORMULAS'!$P$6,D16-(D16*R16),D16)</f>
        <v>0.8</v>
      </c>
      <c r="U16" s="435">
        <f>+IF(S19="","",S19)</f>
        <v>0.48</v>
      </c>
      <c r="V16" s="438">
        <f>+IF(T19="","",T19)</f>
        <v>0.8</v>
      </c>
      <c r="X16" s="329"/>
      <c r="Y16" s="330"/>
      <c r="Z16" s="330"/>
    </row>
    <row r="17" spans="1:26" ht="29.45" customHeight="1" x14ac:dyDescent="0.25">
      <c r="A17" s="442"/>
      <c r="B17" s="445"/>
      <c r="C17" s="448"/>
      <c r="D17" s="451"/>
      <c r="E17" s="69">
        <v>2</v>
      </c>
      <c r="F17" s="231"/>
      <c r="G17" s="231"/>
      <c r="H17" s="231"/>
      <c r="I17" s="319" t="str">
        <f t="shared" si="0"/>
        <v xml:space="preserve">  </v>
      </c>
      <c r="J17" s="1"/>
      <c r="K17" s="65" t="str">
        <f>+IF(J17='11 FORMULAS'!$E$4,'11 FORMULAS'!$F$4,IF(J17='11 FORMULAS'!$E$5,'11 FORMULAS'!$F$5,IF(J17='11 FORMULAS'!$E$6,'11 FORMULAS'!$F$6,"")))</f>
        <v/>
      </c>
      <c r="L17" s="65" t="str">
        <f>+IF(OR(J17='11 FORMULAS'!$O$4,J17='11 FORMULAS'!$O$5),'11 FORMULAS'!$P$5,IF(J17='11 FORMULAS'!$O$6,'11 FORMULAS'!$P$6,""))</f>
        <v/>
      </c>
      <c r="M17" s="1"/>
      <c r="N17" s="65" t="str">
        <f>+IF(M17='11 FORMULAS'!$H$4,'11 FORMULAS'!$I$4,IF(M17='11 FORMULAS'!$H$5,'11 FORMULAS'!$I$5,""))</f>
        <v/>
      </c>
      <c r="O17" s="4"/>
      <c r="P17" s="4"/>
      <c r="Q17" s="4"/>
      <c r="R17" s="334" t="str">
        <f t="shared" ref="R17" si="4">+IFERROR(K17+N17,"")</f>
        <v/>
      </c>
      <c r="S17" s="334">
        <f>IF(L17='11 FORMULAS'!$P$5,S16-(S16*R17),S16)</f>
        <v>0.48</v>
      </c>
      <c r="T17" s="334">
        <f>IF(L17='11 FORMULAS'!$P$6,T16-(T16*R17),T16)</f>
        <v>0.8</v>
      </c>
      <c r="U17" s="436"/>
      <c r="V17" s="439"/>
      <c r="X17" s="329"/>
      <c r="Y17" s="330"/>
      <c r="Z17" s="330"/>
    </row>
    <row r="18" spans="1:26" ht="29.45" customHeight="1" x14ac:dyDescent="0.25">
      <c r="A18" s="442"/>
      <c r="B18" s="445"/>
      <c r="C18" s="448"/>
      <c r="D18" s="451"/>
      <c r="E18" s="69">
        <v>3</v>
      </c>
      <c r="F18" s="231"/>
      <c r="G18" s="231"/>
      <c r="H18" s="231"/>
      <c r="I18" s="319" t="str">
        <f t="shared" si="0"/>
        <v xml:space="preserve">  </v>
      </c>
      <c r="J18" s="1"/>
      <c r="K18" s="65" t="str">
        <f>+IF(J18='11 FORMULAS'!$E$4,'11 FORMULAS'!$F$4,IF(J18='11 FORMULAS'!$E$5,'11 FORMULAS'!$F$5,IF(J18='11 FORMULAS'!$E$6,'11 FORMULAS'!$F$6,"")))</f>
        <v/>
      </c>
      <c r="L18" s="65" t="str">
        <f>+IF(OR(J18='11 FORMULAS'!$O$4,J18='11 FORMULAS'!$O$5),'11 FORMULAS'!$P$5,IF(J18='11 FORMULAS'!$O$6,'11 FORMULAS'!$P$6,""))</f>
        <v/>
      </c>
      <c r="M18" s="1"/>
      <c r="N18" s="65" t="str">
        <f>+IF(M18='11 FORMULAS'!$H$4,'11 FORMULAS'!$I$4,IF(M18='11 FORMULAS'!$H$5,'11 FORMULAS'!$I$5,""))</f>
        <v/>
      </c>
      <c r="O18" s="4"/>
      <c r="P18" s="4"/>
      <c r="Q18" s="4"/>
      <c r="R18" s="334" t="str">
        <f>+IFERROR(K18+N18,"")</f>
        <v/>
      </c>
      <c r="S18" s="334">
        <f>IF(L18='11 FORMULAS'!$P$5,S17-(S17*R18),S17)</f>
        <v>0.48</v>
      </c>
      <c r="T18" s="334">
        <f>IF(L18='11 FORMULAS'!$P$6,T17-(T17*R18),T17)</f>
        <v>0.8</v>
      </c>
      <c r="U18" s="436"/>
      <c r="V18" s="439"/>
      <c r="X18" s="329"/>
      <c r="Y18" s="330"/>
      <c r="Z18" s="330"/>
    </row>
    <row r="19" spans="1:26" ht="29.45" customHeight="1" thickBot="1" x14ac:dyDescent="0.3">
      <c r="A19" s="443"/>
      <c r="B19" s="446"/>
      <c r="C19" s="449"/>
      <c r="D19" s="452"/>
      <c r="E19" s="70">
        <v>4</v>
      </c>
      <c r="F19" s="232"/>
      <c r="G19" s="232"/>
      <c r="H19" s="232"/>
      <c r="I19" s="320" t="str">
        <f t="shared" si="0"/>
        <v xml:space="preserve">  </v>
      </c>
      <c r="J19" s="7"/>
      <c r="K19" s="66" t="str">
        <f>+IF(J19='11 FORMULAS'!$E$4,'11 FORMULAS'!$F$4,IF(J19='11 FORMULAS'!$E$5,'11 FORMULAS'!$F$5,IF(J19='11 FORMULAS'!$E$6,'11 FORMULAS'!$F$6,"")))</f>
        <v/>
      </c>
      <c r="L19" s="66" t="str">
        <f>+IF(OR(J19='11 FORMULAS'!$O$4,J19='11 FORMULAS'!$O$5),'11 FORMULAS'!$P$5,IF(J19='11 FORMULAS'!$O$6,'11 FORMULAS'!$P$6,""))</f>
        <v/>
      </c>
      <c r="M19" s="7"/>
      <c r="N19" s="66" t="str">
        <f>+IF(M19='11 FORMULAS'!$H$4,'11 FORMULAS'!$I$4,IF(M19='11 FORMULAS'!$H$5,'11 FORMULAS'!$I$5,""))</f>
        <v/>
      </c>
      <c r="O19" s="8"/>
      <c r="P19" s="8"/>
      <c r="Q19" s="8"/>
      <c r="R19" s="335" t="str">
        <f t="shared" ref="R19" si="5">+IFERROR(K19+N19,"")</f>
        <v/>
      </c>
      <c r="S19" s="335">
        <f>IF(L19='11 FORMULAS'!$P$5,S18-(S18*R19),S18)</f>
        <v>0.48</v>
      </c>
      <c r="T19" s="335">
        <f>IF(L19='11 FORMULAS'!$P$6,T18-(T18*R19),T18)</f>
        <v>0.8</v>
      </c>
      <c r="U19" s="437"/>
      <c r="V19" s="440"/>
    </row>
    <row r="20" spans="1:26" ht="85.5" x14ac:dyDescent="0.25">
      <c r="A20" s="441" t="str">
        <f>'2 CONTEXTO E IDENTIFICACIÓN'!A12</f>
        <v>R4</v>
      </c>
      <c r="B20" s="444"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20" s="447">
        <f>+'3 PROBABIL E IMPACTO INHERENTE'!E12</f>
        <v>0.8</v>
      </c>
      <c r="D20" s="450">
        <f>+'3 PROBABIL E IMPACTO INHERENTE'!M12</f>
        <v>0.8</v>
      </c>
      <c r="E20" s="68">
        <v>1</v>
      </c>
      <c r="F20" s="71" t="s">
        <v>355</v>
      </c>
      <c r="G20" s="71" t="s">
        <v>356</v>
      </c>
      <c r="H20" s="71" t="s">
        <v>357</v>
      </c>
      <c r="I20" s="318" t="str">
        <f t="shared" si="0"/>
        <v>Talento Humano Realizar campaña de interiorización del códito de ética y buen gobierno (integridad) al personal de la USI Periódica</v>
      </c>
      <c r="J20" s="5" t="s">
        <v>106</v>
      </c>
      <c r="K20" s="64">
        <f>+IF(J20='11 FORMULAS'!$E$4,'11 FORMULAS'!$F$4,IF(J20='11 FORMULAS'!$E$5,'11 FORMULAS'!$F$5,IF(J20='11 FORMULAS'!$E$6,'11 FORMULAS'!$F$6,"")))</f>
        <v>0.25</v>
      </c>
      <c r="L20" s="64" t="str">
        <f>+IF(OR(J20='11 FORMULAS'!$O$4,J20='11 FORMULAS'!$O$5),'11 FORMULAS'!$P$5,IF(J20='11 FORMULAS'!$O$6,'11 FORMULAS'!$P$6,""))</f>
        <v>Probabilidad</v>
      </c>
      <c r="M20" s="5" t="s">
        <v>95</v>
      </c>
      <c r="N20" s="64">
        <f>+IF(M20='11 FORMULAS'!$H$4,'11 FORMULAS'!$I$4,IF(M20='11 FORMULAS'!$H$5,'11 FORMULAS'!$I$5,""))</f>
        <v>0.15</v>
      </c>
      <c r="O20" s="6" t="s">
        <v>98</v>
      </c>
      <c r="P20" s="6" t="s">
        <v>100</v>
      </c>
      <c r="Q20" s="6" t="s">
        <v>103</v>
      </c>
      <c r="R20" s="333">
        <f>+IFERROR(K20+N20,"")</f>
        <v>0.4</v>
      </c>
      <c r="S20" s="333">
        <f>IF(L20='11 FORMULAS'!$P$5,C20-(C20*R20),C20)</f>
        <v>0.48</v>
      </c>
      <c r="T20" s="333">
        <f>IF(L20='11 FORMULAS'!$P$6,D20-(D20*R20),D20)</f>
        <v>0.8</v>
      </c>
      <c r="U20" s="435">
        <f>+IF(S23="","",S23)</f>
        <v>0.28799999999999998</v>
      </c>
      <c r="V20" s="438">
        <f>+IF(T23="","",T23)</f>
        <v>0.8</v>
      </c>
      <c r="X20" s="329"/>
      <c r="Y20" s="330"/>
      <c r="Z20" s="330"/>
    </row>
    <row r="21" spans="1:26" ht="57" x14ac:dyDescent="0.25">
      <c r="A21" s="442"/>
      <c r="B21" s="445"/>
      <c r="C21" s="448"/>
      <c r="D21" s="451"/>
      <c r="E21" s="69">
        <v>2</v>
      </c>
      <c r="F21" s="231" t="s">
        <v>360</v>
      </c>
      <c r="G21" s="231" t="s">
        <v>358</v>
      </c>
      <c r="H21" s="231" t="s">
        <v>306</v>
      </c>
      <c r="I21" s="319" t="str">
        <f t="shared" si="0"/>
        <v>Asesor Jurídico Revisión de documentos precontractuales Permanente</v>
      </c>
      <c r="J21" s="1" t="s">
        <v>106</v>
      </c>
      <c r="K21" s="65">
        <f>+IF(J21='11 FORMULAS'!$E$4,'11 FORMULAS'!$F$4,IF(J21='11 FORMULAS'!$E$5,'11 FORMULAS'!$F$5,IF(J21='11 FORMULAS'!$E$6,'11 FORMULAS'!$F$6,"")))</f>
        <v>0.25</v>
      </c>
      <c r="L21" s="65" t="str">
        <f>+IF(OR(J21='11 FORMULAS'!$O$4,J21='11 FORMULAS'!$O$5),'11 FORMULAS'!$P$5,IF(J21='11 FORMULAS'!$O$6,'11 FORMULAS'!$P$6,""))</f>
        <v>Probabilidad</v>
      </c>
      <c r="M21" s="1" t="s">
        <v>95</v>
      </c>
      <c r="N21" s="65">
        <f>+IF(M21='11 FORMULAS'!$H$4,'11 FORMULAS'!$I$4,IF(M21='11 FORMULAS'!$H$5,'11 FORMULAS'!$I$5,""))</f>
        <v>0.15</v>
      </c>
      <c r="O21" s="4" t="s">
        <v>98</v>
      </c>
      <c r="P21" s="4" t="s">
        <v>100</v>
      </c>
      <c r="Q21" s="4" t="s">
        <v>103</v>
      </c>
      <c r="R21" s="334">
        <f t="shared" ref="R21" si="6">+IFERROR(K21+N21,"")</f>
        <v>0.4</v>
      </c>
      <c r="S21" s="334">
        <f>IF(L21='11 FORMULAS'!$P$5,S20-(S20*R21),S20)</f>
        <v>0.28799999999999998</v>
      </c>
      <c r="T21" s="334">
        <f>IF(L21='11 FORMULAS'!$P$6,T20-(T20*R21),T20)</f>
        <v>0.8</v>
      </c>
      <c r="U21" s="436"/>
      <c r="V21" s="439"/>
      <c r="X21" s="329"/>
      <c r="Y21" s="330"/>
      <c r="Z21" s="330"/>
    </row>
    <row r="22" spans="1:26" ht="40.5" customHeight="1" x14ac:dyDescent="0.25">
      <c r="A22" s="442"/>
      <c r="B22" s="445"/>
      <c r="C22" s="448"/>
      <c r="D22" s="451"/>
      <c r="E22" s="69">
        <v>3</v>
      </c>
      <c r="F22" s="231"/>
      <c r="G22" s="231"/>
      <c r="H22" s="231"/>
      <c r="I22" s="319" t="str">
        <f t="shared" si="0"/>
        <v xml:space="preserve">  </v>
      </c>
      <c r="J22" s="1"/>
      <c r="K22" s="65" t="str">
        <f>+IF(J22='11 FORMULAS'!$E$4,'11 FORMULAS'!$F$4,IF(J22='11 FORMULAS'!$E$5,'11 FORMULAS'!$F$5,IF(J22='11 FORMULAS'!$E$6,'11 FORMULAS'!$F$6,"")))</f>
        <v/>
      </c>
      <c r="L22" s="65" t="str">
        <f>+IF(OR(J22='11 FORMULAS'!$O$4,J22='11 FORMULAS'!$O$5),'11 FORMULAS'!$P$5,IF(J22='11 FORMULAS'!$O$6,'11 FORMULAS'!$P$6,""))</f>
        <v/>
      </c>
      <c r="M22" s="1"/>
      <c r="N22" s="65" t="str">
        <f>+IF(M22='11 FORMULAS'!$H$4,'11 FORMULAS'!$I$4,IF(M22='11 FORMULAS'!$H$5,'11 FORMULAS'!$I$5,""))</f>
        <v/>
      </c>
      <c r="O22" s="4"/>
      <c r="P22" s="4"/>
      <c r="Q22" s="4"/>
      <c r="R22" s="334" t="str">
        <f>+IFERROR(K22+N22,"")</f>
        <v/>
      </c>
      <c r="S22" s="334">
        <f>IF(L22='11 FORMULAS'!$P$5,S21-(S21*R22),S21)</f>
        <v>0.28799999999999998</v>
      </c>
      <c r="T22" s="334">
        <f>IF(L22='11 FORMULAS'!$P$6,T21-(T21*R22),T21)</f>
        <v>0.8</v>
      </c>
      <c r="U22" s="436"/>
      <c r="V22" s="439"/>
      <c r="X22" s="329"/>
      <c r="Y22" s="330"/>
      <c r="Z22" s="330"/>
    </row>
    <row r="23" spans="1:26" ht="40.5" customHeight="1" thickBot="1" x14ac:dyDescent="0.3">
      <c r="A23" s="443"/>
      <c r="B23" s="446"/>
      <c r="C23" s="449"/>
      <c r="D23" s="452"/>
      <c r="E23" s="70">
        <v>4</v>
      </c>
      <c r="F23" s="232"/>
      <c r="G23" s="232"/>
      <c r="H23" s="232"/>
      <c r="I23" s="320" t="str">
        <f t="shared" si="0"/>
        <v xml:space="preserve">  </v>
      </c>
      <c r="J23" s="7"/>
      <c r="K23" s="66" t="str">
        <f>+IF(J23='11 FORMULAS'!$E$4,'11 FORMULAS'!$F$4,IF(J23='11 FORMULAS'!$E$5,'11 FORMULAS'!$F$5,IF(J23='11 FORMULAS'!$E$6,'11 FORMULAS'!$F$6,"")))</f>
        <v/>
      </c>
      <c r="L23" s="66" t="str">
        <f>+IF(OR(J23='11 FORMULAS'!$O$4,J23='11 FORMULAS'!$O$5),'11 FORMULAS'!$P$5,IF(J23='11 FORMULAS'!$O$6,'11 FORMULAS'!$P$6,""))</f>
        <v/>
      </c>
      <c r="M23" s="7"/>
      <c r="N23" s="66" t="str">
        <f>+IF(M23='11 FORMULAS'!$H$4,'11 FORMULAS'!$I$4,IF(M23='11 FORMULAS'!$H$5,'11 FORMULAS'!$I$5,""))</f>
        <v/>
      </c>
      <c r="O23" s="8"/>
      <c r="P23" s="8"/>
      <c r="Q23" s="8"/>
      <c r="R23" s="335" t="str">
        <f t="shared" ref="R23" si="7">+IFERROR(K23+N23,"")</f>
        <v/>
      </c>
      <c r="S23" s="335">
        <f>IF(L23='11 FORMULAS'!$P$5,S22-(S22*R23),S22)</f>
        <v>0.28799999999999998</v>
      </c>
      <c r="T23" s="335">
        <f>IF(L23='11 FORMULAS'!$P$6,T22-(T22*R23),T22)</f>
        <v>0.8</v>
      </c>
      <c r="U23" s="437"/>
      <c r="V23" s="440"/>
    </row>
    <row r="24" spans="1:26" ht="57" x14ac:dyDescent="0.25">
      <c r="A24" s="441" t="str">
        <f>'2 CONTEXTO E IDENTIFICACIÓN'!A13</f>
        <v>R5</v>
      </c>
      <c r="B24" s="444" t="str">
        <f>+'2 CONTEXTO E IDENTIFICACIÓN'!F13</f>
        <v>Posibilidad de pérdida económica y reputacional por fallos condenatorios a la USI ESE debido a la falta defensa, presentación de pruebas y seguimiento en los procesos judiciales</v>
      </c>
      <c r="C24" s="447">
        <f>+'3 PROBABIL E IMPACTO INHERENTE'!E13</f>
        <v>0.4</v>
      </c>
      <c r="D24" s="450">
        <f>+'3 PROBABIL E IMPACTO INHERENTE'!M13</f>
        <v>0.8</v>
      </c>
      <c r="E24" s="68">
        <v>1</v>
      </c>
      <c r="F24" s="71" t="s">
        <v>360</v>
      </c>
      <c r="G24" s="71" t="s">
        <v>320</v>
      </c>
      <c r="H24" s="71" t="s">
        <v>306</v>
      </c>
      <c r="I24" s="318" t="str">
        <f t="shared" si="0"/>
        <v>Asesor Jurídico Realizar seguimiento a los procesos judiciales  Permanente</v>
      </c>
      <c r="J24" s="5" t="s">
        <v>106</v>
      </c>
      <c r="K24" s="64">
        <f>+IF(J24='11 FORMULAS'!$E$4,'11 FORMULAS'!$F$4,IF(J24='11 FORMULAS'!$E$5,'11 FORMULAS'!$F$5,IF(J24='11 FORMULAS'!$E$6,'11 FORMULAS'!$F$6,"")))</f>
        <v>0.25</v>
      </c>
      <c r="L24" s="64" t="str">
        <f>+IF(OR(J24='11 FORMULAS'!$O$4,J24='11 FORMULAS'!$O$5),'11 FORMULAS'!$P$5,IF(J24='11 FORMULAS'!$O$6,'11 FORMULAS'!$P$6,""))</f>
        <v>Probabilidad</v>
      </c>
      <c r="M24" s="5" t="s">
        <v>95</v>
      </c>
      <c r="N24" s="64">
        <f>+IF(M24='11 FORMULAS'!$H$4,'11 FORMULAS'!$I$4,IF(M24='11 FORMULAS'!$H$5,'11 FORMULAS'!$I$5,""))</f>
        <v>0.15</v>
      </c>
      <c r="O24" s="6" t="s">
        <v>98</v>
      </c>
      <c r="P24" s="6" t="s">
        <v>100</v>
      </c>
      <c r="Q24" s="6" t="s">
        <v>103</v>
      </c>
      <c r="R24" s="333">
        <f>+IFERROR(K24+N24,"")</f>
        <v>0.4</v>
      </c>
      <c r="S24" s="333">
        <f>IF(L24='11 FORMULAS'!$P$5,C24-(C24*R24),C24)</f>
        <v>0.24</v>
      </c>
      <c r="T24" s="333">
        <f>IF(L24='11 FORMULAS'!$P$6,D24-(D24*R24),D24)</f>
        <v>0.8</v>
      </c>
      <c r="U24" s="435">
        <f>+IF(S27="","",S27)</f>
        <v>0.14399999999999999</v>
      </c>
      <c r="V24" s="438">
        <f>+IF(T27="","",T27)</f>
        <v>0.8</v>
      </c>
      <c r="X24" s="329"/>
      <c r="Y24" s="330"/>
      <c r="Z24" s="330"/>
    </row>
    <row r="25" spans="1:26" ht="85.5" x14ac:dyDescent="0.25">
      <c r="A25" s="442"/>
      <c r="B25" s="445"/>
      <c r="C25" s="448"/>
      <c r="D25" s="451"/>
      <c r="E25" s="69">
        <v>2</v>
      </c>
      <c r="F25" s="231" t="s">
        <v>359</v>
      </c>
      <c r="G25" s="231" t="s">
        <v>361</v>
      </c>
      <c r="H25" s="231" t="s">
        <v>306</v>
      </c>
      <c r="I25" s="319" t="str">
        <f t="shared" si="0"/>
        <v>Comité de Conciliaciones Realizar seguimiento, análisis y toma de decisiones frente a los procesos judiciales  Permanente</v>
      </c>
      <c r="J25" s="1" t="s">
        <v>106</v>
      </c>
      <c r="K25" s="65">
        <f>+IF(J25='11 FORMULAS'!$E$4,'11 FORMULAS'!$F$4,IF(J25='11 FORMULAS'!$E$5,'11 FORMULAS'!$F$5,IF(J25='11 FORMULAS'!$E$6,'11 FORMULAS'!$F$6,"")))</f>
        <v>0.25</v>
      </c>
      <c r="L25" s="65" t="str">
        <f>+IF(OR(J25='11 FORMULAS'!$O$4,J25='11 FORMULAS'!$O$5),'11 FORMULAS'!$P$5,IF(J25='11 FORMULAS'!$O$6,'11 FORMULAS'!$P$6,""))</f>
        <v>Probabilidad</v>
      </c>
      <c r="M25" s="1" t="s">
        <v>95</v>
      </c>
      <c r="N25" s="65">
        <f>+IF(M25='11 FORMULAS'!$H$4,'11 FORMULAS'!$I$4,IF(M25='11 FORMULAS'!$H$5,'11 FORMULAS'!$I$5,""))</f>
        <v>0.15</v>
      </c>
      <c r="O25" s="4" t="s">
        <v>98</v>
      </c>
      <c r="P25" s="4" t="s">
        <v>100</v>
      </c>
      <c r="Q25" s="4" t="s">
        <v>103</v>
      </c>
      <c r="R25" s="334">
        <f t="shared" ref="R25" si="8">+IFERROR(K25+N25,"")</f>
        <v>0.4</v>
      </c>
      <c r="S25" s="334">
        <f>IF(L25='11 FORMULAS'!$P$5,S24-(S24*R25),S24)</f>
        <v>0.14399999999999999</v>
      </c>
      <c r="T25" s="334">
        <f>IF(L25='11 FORMULAS'!$P$6,T24-(T24*R25),T24)</f>
        <v>0.8</v>
      </c>
      <c r="U25" s="436"/>
      <c r="V25" s="439"/>
      <c r="X25" s="329"/>
      <c r="Y25" s="330"/>
      <c r="Z25" s="330"/>
    </row>
    <row r="26" spans="1:26" ht="29.45" customHeight="1" x14ac:dyDescent="0.25">
      <c r="A26" s="442"/>
      <c r="B26" s="445"/>
      <c r="C26" s="448"/>
      <c r="D26" s="451"/>
      <c r="E26" s="69">
        <v>3</v>
      </c>
      <c r="F26" s="231"/>
      <c r="G26" s="231"/>
      <c r="H26" s="231"/>
      <c r="I26" s="319" t="str">
        <f t="shared" si="0"/>
        <v xml:space="preserve">  </v>
      </c>
      <c r="J26" s="1"/>
      <c r="K26" s="65" t="str">
        <f>+IF(J26='11 FORMULAS'!$E$4,'11 FORMULAS'!$F$4,IF(J26='11 FORMULAS'!$E$5,'11 FORMULAS'!$F$5,IF(J26='11 FORMULAS'!$E$6,'11 FORMULAS'!$F$6,"")))</f>
        <v/>
      </c>
      <c r="L26" s="65" t="str">
        <f>+IF(OR(J26='11 FORMULAS'!$O$4,J26='11 FORMULAS'!$O$5),'11 FORMULAS'!$P$5,IF(J26='11 FORMULAS'!$O$6,'11 FORMULAS'!$P$6,""))</f>
        <v/>
      </c>
      <c r="M26" s="1"/>
      <c r="N26" s="65" t="str">
        <f>+IF(M26='11 FORMULAS'!$H$4,'11 FORMULAS'!$I$4,IF(M26='11 FORMULAS'!$H$5,'11 FORMULAS'!$I$5,""))</f>
        <v/>
      </c>
      <c r="O26" s="4"/>
      <c r="P26" s="4"/>
      <c r="Q26" s="4"/>
      <c r="R26" s="334" t="str">
        <f>+IFERROR(K26+N26,"")</f>
        <v/>
      </c>
      <c r="S26" s="334">
        <f>IF(L26='11 FORMULAS'!$P$5,S25-(S25*R26),S25)</f>
        <v>0.14399999999999999</v>
      </c>
      <c r="T26" s="334">
        <f>IF(L26='11 FORMULAS'!$P$6,T25-(T25*R26),T25)</f>
        <v>0.8</v>
      </c>
      <c r="U26" s="436"/>
      <c r="V26" s="439"/>
      <c r="X26" s="329"/>
      <c r="Y26" s="330"/>
      <c r="Z26" s="330"/>
    </row>
    <row r="27" spans="1:26" ht="29.45" customHeight="1" thickBot="1" x14ac:dyDescent="0.3">
      <c r="A27" s="443"/>
      <c r="B27" s="446"/>
      <c r="C27" s="449"/>
      <c r="D27" s="452"/>
      <c r="E27" s="70">
        <v>4</v>
      </c>
      <c r="F27" s="232"/>
      <c r="G27" s="232"/>
      <c r="H27" s="232"/>
      <c r="I27" s="320" t="str">
        <f t="shared" si="0"/>
        <v xml:space="preserve">  </v>
      </c>
      <c r="J27" s="7"/>
      <c r="K27" s="66" t="str">
        <f>+IF(J27='11 FORMULAS'!$E$4,'11 FORMULAS'!$F$4,IF(J27='11 FORMULAS'!$E$5,'11 FORMULAS'!$F$5,IF(J27='11 FORMULAS'!$E$6,'11 FORMULAS'!$F$6,"")))</f>
        <v/>
      </c>
      <c r="L27" s="66" t="str">
        <f>+IF(OR(J27='11 FORMULAS'!$O$4,J27='11 FORMULAS'!$O$5),'11 FORMULAS'!$P$5,IF(J27='11 FORMULAS'!$O$6,'11 FORMULAS'!$P$6,""))</f>
        <v/>
      </c>
      <c r="M27" s="7"/>
      <c r="N27" s="66" t="str">
        <f>+IF(M27='11 FORMULAS'!$H$4,'11 FORMULAS'!$I$4,IF(M27='11 FORMULAS'!$H$5,'11 FORMULAS'!$I$5,""))</f>
        <v/>
      </c>
      <c r="O27" s="8"/>
      <c r="P27" s="8"/>
      <c r="Q27" s="8"/>
      <c r="R27" s="335" t="str">
        <f t="shared" ref="R27" si="9">+IFERROR(K27+N27,"")</f>
        <v/>
      </c>
      <c r="S27" s="335">
        <f>IF(L27='11 FORMULAS'!$P$5,S26-(S26*R27),S26)</f>
        <v>0.14399999999999999</v>
      </c>
      <c r="T27" s="335">
        <f>IF(L27='11 FORMULAS'!$P$6,T26-(T26*R27),T26)</f>
        <v>0.8</v>
      </c>
      <c r="U27" s="437"/>
      <c r="V27" s="440"/>
    </row>
    <row r="28" spans="1:26" ht="71.25" x14ac:dyDescent="0.25">
      <c r="A28" s="441" t="str">
        <f>'2 CONTEXTO E IDENTIFICACIÓN'!A14</f>
        <v>R6</v>
      </c>
      <c r="B28" s="444"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28" s="447">
        <f>+'3 PROBABIL E IMPACTO INHERENTE'!E14</f>
        <v>0.6</v>
      </c>
      <c r="D28" s="450">
        <f>+'3 PROBABIL E IMPACTO INHERENTE'!M14</f>
        <v>1</v>
      </c>
      <c r="E28" s="68">
        <v>1</v>
      </c>
      <c r="F28" s="71" t="s">
        <v>322</v>
      </c>
      <c r="G28" s="71" t="s">
        <v>362</v>
      </c>
      <c r="H28" s="71" t="s">
        <v>306</v>
      </c>
      <c r="I28" s="318" t="str">
        <f t="shared" si="0"/>
        <v>Contador Realizar verificación y cruce de información contable a través de conciliaciones Permanente</v>
      </c>
      <c r="J28" s="5" t="s">
        <v>106</v>
      </c>
      <c r="K28" s="64">
        <f>+IF(J28='11 FORMULAS'!$E$4,'11 FORMULAS'!$F$4,IF(J28='11 FORMULAS'!$E$5,'11 FORMULAS'!$F$5,IF(J28='11 FORMULAS'!$E$6,'11 FORMULAS'!$F$6,"")))</f>
        <v>0.25</v>
      </c>
      <c r="L28" s="64" t="str">
        <f>+IF(OR(J28='11 FORMULAS'!$O$4,J28='11 FORMULAS'!$O$5),'11 FORMULAS'!$P$5,IF(J28='11 FORMULAS'!$O$6,'11 FORMULAS'!$P$6,""))</f>
        <v>Probabilidad</v>
      </c>
      <c r="M28" s="5" t="s">
        <v>95</v>
      </c>
      <c r="N28" s="64">
        <f>+IF(M28='11 FORMULAS'!$H$4,'11 FORMULAS'!$I$4,IF(M28='11 FORMULAS'!$H$5,'11 FORMULAS'!$I$5,""))</f>
        <v>0.15</v>
      </c>
      <c r="O28" s="6" t="s">
        <v>98</v>
      </c>
      <c r="P28" s="6" t="s">
        <v>100</v>
      </c>
      <c r="Q28" s="6" t="s">
        <v>103</v>
      </c>
      <c r="R28" s="333">
        <f>+IFERROR(K28+N28,"")</f>
        <v>0.4</v>
      </c>
      <c r="S28" s="333">
        <f>IF(L28='11 FORMULAS'!$P$5,C28-(C28*R28),C28)</f>
        <v>0.36</v>
      </c>
      <c r="T28" s="333">
        <f>IF(L28='11 FORMULAS'!$P$6,D28-(D28*R28),D28)</f>
        <v>1</v>
      </c>
      <c r="U28" s="435">
        <f>+IF(S31="","",S31)</f>
        <v>0.216</v>
      </c>
      <c r="V28" s="438">
        <f>+IF(T31="","",T31)</f>
        <v>1</v>
      </c>
      <c r="X28" s="329"/>
      <c r="Y28" s="330"/>
      <c r="Z28" s="330"/>
    </row>
    <row r="29" spans="1:26" ht="57" x14ac:dyDescent="0.25">
      <c r="A29" s="442"/>
      <c r="B29" s="445"/>
      <c r="C29" s="448"/>
      <c r="D29" s="451"/>
      <c r="E29" s="69">
        <v>2</v>
      </c>
      <c r="F29" s="231" t="s">
        <v>322</v>
      </c>
      <c r="G29" s="231" t="s">
        <v>363</v>
      </c>
      <c r="H29" s="231" t="s">
        <v>364</v>
      </c>
      <c r="I29" s="319" t="str">
        <f t="shared" si="0"/>
        <v>Contador Socialización del Manual de políticas contables de la USI Periódico</v>
      </c>
      <c r="J29" s="1" t="s">
        <v>106</v>
      </c>
      <c r="K29" s="65">
        <f>+IF(J29='11 FORMULAS'!$E$4,'11 FORMULAS'!$F$4,IF(J29='11 FORMULAS'!$E$5,'11 FORMULAS'!$F$5,IF(J29='11 FORMULAS'!$E$6,'11 FORMULAS'!$F$6,"")))</f>
        <v>0.25</v>
      </c>
      <c r="L29" s="65" t="str">
        <f>+IF(OR(J29='11 FORMULAS'!$O$4,J29='11 FORMULAS'!$O$5),'11 FORMULAS'!$P$5,IF(J29='11 FORMULAS'!$O$6,'11 FORMULAS'!$P$6,""))</f>
        <v>Probabilidad</v>
      </c>
      <c r="M29" s="1" t="s">
        <v>95</v>
      </c>
      <c r="N29" s="65">
        <f>+IF(M29='11 FORMULAS'!$H$4,'11 FORMULAS'!$I$4,IF(M29='11 FORMULAS'!$H$5,'11 FORMULAS'!$I$5,""))</f>
        <v>0.15</v>
      </c>
      <c r="O29" s="4" t="s">
        <v>99</v>
      </c>
      <c r="P29" s="4" t="s">
        <v>100</v>
      </c>
      <c r="Q29" s="4" t="s">
        <v>104</v>
      </c>
      <c r="R29" s="334">
        <f t="shared" ref="R29" si="10">+IFERROR(K29+N29,"")</f>
        <v>0.4</v>
      </c>
      <c r="S29" s="334">
        <f>IF(L29='11 FORMULAS'!$P$5,S28-(S28*R29),S28)</f>
        <v>0.216</v>
      </c>
      <c r="T29" s="334">
        <f>IF(L29='11 FORMULAS'!$P$6,T28-(T28*R29),T28)</f>
        <v>1</v>
      </c>
      <c r="U29" s="436"/>
      <c r="V29" s="439"/>
      <c r="X29" s="329"/>
      <c r="Y29" s="330"/>
      <c r="Z29" s="330"/>
    </row>
    <row r="30" spans="1:26" ht="29.45" customHeight="1" x14ac:dyDescent="0.25">
      <c r="A30" s="442"/>
      <c r="B30" s="445"/>
      <c r="C30" s="448"/>
      <c r="D30" s="451"/>
      <c r="E30" s="69">
        <v>3</v>
      </c>
      <c r="F30" s="231"/>
      <c r="G30" s="231"/>
      <c r="H30" s="231"/>
      <c r="I30" s="319" t="str">
        <f t="shared" si="0"/>
        <v xml:space="preserve">  </v>
      </c>
      <c r="J30" s="1"/>
      <c r="K30" s="65" t="str">
        <f>+IF(J30='11 FORMULAS'!$E$4,'11 FORMULAS'!$F$4,IF(J30='11 FORMULAS'!$E$5,'11 FORMULAS'!$F$5,IF(J30='11 FORMULAS'!$E$6,'11 FORMULAS'!$F$6,"")))</f>
        <v/>
      </c>
      <c r="L30" s="65" t="str">
        <f>+IF(OR(J30='11 FORMULAS'!$O$4,J30='11 FORMULAS'!$O$5),'11 FORMULAS'!$P$5,IF(J30='11 FORMULAS'!$O$6,'11 FORMULAS'!$P$6,""))</f>
        <v/>
      </c>
      <c r="M30" s="1"/>
      <c r="N30" s="65" t="str">
        <f>+IF(M30='11 FORMULAS'!$H$4,'11 FORMULAS'!$I$4,IF(M30='11 FORMULAS'!$H$5,'11 FORMULAS'!$I$5,""))</f>
        <v/>
      </c>
      <c r="O30" s="4"/>
      <c r="P30" s="4"/>
      <c r="Q30" s="4"/>
      <c r="R30" s="334" t="str">
        <f>+IFERROR(K30+N30,"")</f>
        <v/>
      </c>
      <c r="S30" s="334">
        <f>IF(L30='11 FORMULAS'!$P$5,S29-(S29*R30),S29)</f>
        <v>0.216</v>
      </c>
      <c r="T30" s="334">
        <f>IF(L30='11 FORMULAS'!$P$6,T29-(T29*R30),T29)</f>
        <v>1</v>
      </c>
      <c r="U30" s="436"/>
      <c r="V30" s="439"/>
      <c r="X30" s="329"/>
      <c r="Y30" s="330"/>
      <c r="Z30" s="330"/>
    </row>
    <row r="31" spans="1:26" ht="29.45" customHeight="1" thickBot="1" x14ac:dyDescent="0.3">
      <c r="A31" s="443"/>
      <c r="B31" s="446"/>
      <c r="C31" s="449"/>
      <c r="D31" s="452"/>
      <c r="E31" s="70">
        <v>4</v>
      </c>
      <c r="F31" s="232"/>
      <c r="G31" s="232"/>
      <c r="H31" s="232"/>
      <c r="I31" s="320" t="str">
        <f t="shared" si="0"/>
        <v xml:space="preserve">  </v>
      </c>
      <c r="J31" s="7"/>
      <c r="K31" s="66" t="str">
        <f>+IF(J31='11 FORMULAS'!$E$4,'11 FORMULAS'!$F$4,IF(J31='11 FORMULAS'!$E$5,'11 FORMULAS'!$F$5,IF(J31='11 FORMULAS'!$E$6,'11 FORMULAS'!$F$6,"")))</f>
        <v/>
      </c>
      <c r="L31" s="66" t="str">
        <f>+IF(OR(J31='11 FORMULAS'!$O$4,J31='11 FORMULAS'!$O$5),'11 FORMULAS'!$P$5,IF(J31='11 FORMULAS'!$O$6,'11 FORMULAS'!$P$6,""))</f>
        <v/>
      </c>
      <c r="M31" s="7"/>
      <c r="N31" s="66" t="str">
        <f>+IF(M31='11 FORMULAS'!$H$4,'11 FORMULAS'!$I$4,IF(M31='11 FORMULAS'!$H$5,'11 FORMULAS'!$I$5,""))</f>
        <v/>
      </c>
      <c r="O31" s="8"/>
      <c r="P31" s="8"/>
      <c r="Q31" s="8"/>
      <c r="R31" s="335" t="str">
        <f t="shared" ref="R31" si="11">+IFERROR(K31+N31,"")</f>
        <v/>
      </c>
      <c r="S31" s="335">
        <f>IF(L31='11 FORMULAS'!$P$5,S30-(S30*R31),S30)</f>
        <v>0.216</v>
      </c>
      <c r="T31" s="335">
        <f>IF(L31='11 FORMULAS'!$P$6,T30-(T30*R31),T30)</f>
        <v>1</v>
      </c>
      <c r="U31" s="437"/>
      <c r="V31" s="440"/>
    </row>
    <row r="32" spans="1:26" ht="71.25" x14ac:dyDescent="0.25">
      <c r="A32" s="441" t="str">
        <f>'2 CONTEXTO E IDENTIFICACIÓN'!A15</f>
        <v>R7</v>
      </c>
      <c r="B32" s="444" t="str">
        <f>+'2 CONTEXTO E IDENTIFICACIÓN'!F15</f>
        <v>Posibilidad de pérdida económica por recaudo no registrado o no consignado debido a la falta de arqueos a las cajas o debilidades en el proceso de facturación</v>
      </c>
      <c r="C32" s="447">
        <f>+'3 PROBABIL E IMPACTO INHERENTE'!E15</f>
        <v>0.6</v>
      </c>
      <c r="D32" s="450">
        <f>+'3 PROBABIL E IMPACTO INHERENTE'!M15</f>
        <v>0.8</v>
      </c>
      <c r="E32" s="68">
        <v>1</v>
      </c>
      <c r="F32" s="71" t="s">
        <v>323</v>
      </c>
      <c r="G32" s="71" t="s">
        <v>324</v>
      </c>
      <c r="H32" s="71" t="s">
        <v>306</v>
      </c>
      <c r="I32" s="318" t="str">
        <f t="shared" si="0"/>
        <v>Tesorero Realizar arqueos permanentes a las cajas ubicadas en las diferetes sedes de la Entidad Permanente</v>
      </c>
      <c r="J32" s="5" t="s">
        <v>106</v>
      </c>
      <c r="K32" s="64">
        <f>+IF(J32='11 FORMULAS'!$E$4,'11 FORMULAS'!$F$4,IF(J32='11 FORMULAS'!$E$5,'11 FORMULAS'!$F$5,IF(J32='11 FORMULAS'!$E$6,'11 FORMULAS'!$F$6,"")))</f>
        <v>0.25</v>
      </c>
      <c r="L32" s="64" t="str">
        <f>+IF(OR(J32='11 FORMULAS'!$O$4,J32='11 FORMULAS'!$O$5),'11 FORMULAS'!$P$5,IF(J32='11 FORMULAS'!$O$6,'11 FORMULAS'!$P$6,""))</f>
        <v>Probabilidad</v>
      </c>
      <c r="M32" s="5" t="s">
        <v>95</v>
      </c>
      <c r="N32" s="64">
        <f>+IF(M32='11 FORMULAS'!$H$4,'11 FORMULAS'!$I$4,IF(M32='11 FORMULAS'!$H$5,'11 FORMULAS'!$I$5,""))</f>
        <v>0.15</v>
      </c>
      <c r="O32" s="6" t="s">
        <v>98</v>
      </c>
      <c r="P32" s="6" t="s">
        <v>100</v>
      </c>
      <c r="Q32" s="6" t="s">
        <v>103</v>
      </c>
      <c r="R32" s="333">
        <f>+IFERROR(K32+N32,"")</f>
        <v>0.4</v>
      </c>
      <c r="S32" s="333">
        <f>IF(L32='11 FORMULAS'!$P$5,C32-(C32*R32),C32)</f>
        <v>0.36</v>
      </c>
      <c r="T32" s="333">
        <f>IF(L32='11 FORMULAS'!$P$6,D32-(D32*R32),D32)</f>
        <v>0.8</v>
      </c>
      <c r="U32" s="435">
        <f>+IF(S35="","",S35)</f>
        <v>0.36</v>
      </c>
      <c r="V32" s="438">
        <f>+IF(T35="","",T35)</f>
        <v>0.8</v>
      </c>
      <c r="X32" s="329"/>
      <c r="Y32" s="330"/>
      <c r="Z32" s="330"/>
    </row>
    <row r="33" spans="1:26" ht="29.45" customHeight="1" x14ac:dyDescent="0.25">
      <c r="A33" s="442"/>
      <c r="B33" s="445"/>
      <c r="C33" s="448"/>
      <c r="D33" s="451"/>
      <c r="E33" s="69">
        <v>2</v>
      </c>
      <c r="F33" s="231"/>
      <c r="G33" s="231"/>
      <c r="H33" s="231"/>
      <c r="I33" s="319" t="str">
        <f t="shared" si="0"/>
        <v xml:space="preserve">  </v>
      </c>
      <c r="J33" s="1"/>
      <c r="K33" s="65" t="str">
        <f>+IF(J33='11 FORMULAS'!$E$4,'11 FORMULAS'!$F$4,IF(J33='11 FORMULAS'!$E$5,'11 FORMULAS'!$F$5,IF(J33='11 FORMULAS'!$E$6,'11 FORMULAS'!$F$6,"")))</f>
        <v/>
      </c>
      <c r="L33" s="65" t="str">
        <f>+IF(OR(J33='11 FORMULAS'!$O$4,J33='11 FORMULAS'!$O$5),'11 FORMULAS'!$P$5,IF(J33='11 FORMULAS'!$O$6,'11 FORMULAS'!$P$6,""))</f>
        <v/>
      </c>
      <c r="M33" s="1"/>
      <c r="N33" s="65" t="str">
        <f>+IF(M33='11 FORMULAS'!$H$4,'11 FORMULAS'!$I$4,IF(M33='11 FORMULAS'!$H$5,'11 FORMULAS'!$I$5,""))</f>
        <v/>
      </c>
      <c r="O33" s="4"/>
      <c r="P33" s="4"/>
      <c r="Q33" s="4"/>
      <c r="R33" s="334" t="str">
        <f t="shared" ref="R33" si="12">+IFERROR(K33+N33,"")</f>
        <v/>
      </c>
      <c r="S33" s="334">
        <f>IF(L33='11 FORMULAS'!$P$5,S32-(S32*R33),S32)</f>
        <v>0.36</v>
      </c>
      <c r="T33" s="334">
        <f>IF(L33='11 FORMULAS'!$P$6,T32-(T32*R33),T32)</f>
        <v>0.8</v>
      </c>
      <c r="U33" s="436"/>
      <c r="V33" s="439"/>
      <c r="X33" s="329"/>
      <c r="Y33" s="330"/>
      <c r="Z33" s="330"/>
    </row>
    <row r="34" spans="1:26" ht="29.45" customHeight="1" x14ac:dyDescent="0.25">
      <c r="A34" s="442"/>
      <c r="B34" s="445"/>
      <c r="C34" s="448"/>
      <c r="D34" s="451"/>
      <c r="E34" s="69">
        <v>3</v>
      </c>
      <c r="F34" s="231"/>
      <c r="G34" s="231"/>
      <c r="H34" s="231"/>
      <c r="I34" s="319" t="str">
        <f t="shared" si="0"/>
        <v xml:space="preserve">  </v>
      </c>
      <c r="J34" s="1"/>
      <c r="K34" s="65" t="str">
        <f>+IF(J34='11 FORMULAS'!$E$4,'11 FORMULAS'!$F$4,IF(J34='11 FORMULAS'!$E$5,'11 FORMULAS'!$F$5,IF(J34='11 FORMULAS'!$E$6,'11 FORMULAS'!$F$6,"")))</f>
        <v/>
      </c>
      <c r="L34" s="65" t="str">
        <f>+IF(OR(J34='11 FORMULAS'!$O$4,J34='11 FORMULAS'!$O$5),'11 FORMULAS'!$P$5,IF(J34='11 FORMULAS'!$O$6,'11 FORMULAS'!$P$6,""))</f>
        <v/>
      </c>
      <c r="M34" s="1"/>
      <c r="N34" s="65" t="str">
        <f>+IF(M34='11 FORMULAS'!$H$4,'11 FORMULAS'!$I$4,IF(M34='11 FORMULAS'!$H$5,'11 FORMULAS'!$I$5,""))</f>
        <v/>
      </c>
      <c r="O34" s="4"/>
      <c r="P34" s="4"/>
      <c r="Q34" s="4"/>
      <c r="R34" s="334" t="str">
        <f>+IFERROR(K34+N34,"")</f>
        <v/>
      </c>
      <c r="S34" s="334">
        <f>IF(L34='11 FORMULAS'!$P$5,S33-(S33*R34),S33)</f>
        <v>0.36</v>
      </c>
      <c r="T34" s="334">
        <f>IF(L34='11 FORMULAS'!$P$6,T33-(T33*R34),T33)</f>
        <v>0.8</v>
      </c>
      <c r="U34" s="436"/>
      <c r="V34" s="439"/>
      <c r="X34" s="329"/>
      <c r="Y34" s="330"/>
      <c r="Z34" s="330"/>
    </row>
    <row r="35" spans="1:26" ht="29.45" customHeight="1" thickBot="1" x14ac:dyDescent="0.3">
      <c r="A35" s="443"/>
      <c r="B35" s="446"/>
      <c r="C35" s="449"/>
      <c r="D35" s="452"/>
      <c r="E35" s="70">
        <v>4</v>
      </c>
      <c r="F35" s="232"/>
      <c r="G35" s="232"/>
      <c r="H35" s="232"/>
      <c r="I35" s="320" t="str">
        <f t="shared" si="0"/>
        <v xml:space="preserve">  </v>
      </c>
      <c r="J35" s="7"/>
      <c r="K35" s="66" t="str">
        <f>+IF(J35='11 FORMULAS'!$E$4,'11 FORMULAS'!$F$4,IF(J35='11 FORMULAS'!$E$5,'11 FORMULAS'!$F$5,IF(J35='11 FORMULAS'!$E$6,'11 FORMULAS'!$F$6,"")))</f>
        <v/>
      </c>
      <c r="L35" s="66" t="str">
        <f>+IF(OR(J35='11 FORMULAS'!$O$4,J35='11 FORMULAS'!$O$5),'11 FORMULAS'!$P$5,IF(J35='11 FORMULAS'!$O$6,'11 FORMULAS'!$P$6,""))</f>
        <v/>
      </c>
      <c r="M35" s="7"/>
      <c r="N35" s="66" t="str">
        <f>+IF(M35='11 FORMULAS'!$H$4,'11 FORMULAS'!$I$4,IF(M35='11 FORMULAS'!$H$5,'11 FORMULAS'!$I$5,""))</f>
        <v/>
      </c>
      <c r="O35" s="8"/>
      <c r="P35" s="8"/>
      <c r="Q35" s="8"/>
      <c r="R35" s="335" t="str">
        <f t="shared" ref="R35" si="13">+IFERROR(K35+N35,"")</f>
        <v/>
      </c>
      <c r="S35" s="335">
        <f>IF(L35='11 FORMULAS'!$P$5,S34-(S34*R35),S34)</f>
        <v>0.36</v>
      </c>
      <c r="T35" s="335">
        <f>IF(L35='11 FORMULAS'!$P$6,T34-(T34*R35),T34)</f>
        <v>0.8</v>
      </c>
      <c r="U35" s="437"/>
      <c r="V35" s="440"/>
    </row>
    <row r="36" spans="1:26" ht="85.5" x14ac:dyDescent="0.25">
      <c r="A36" s="441" t="str">
        <f>'2 CONTEXTO E IDENTIFICACIÓN'!A16</f>
        <v>R8</v>
      </c>
      <c r="B36" s="444"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36" s="447">
        <f>+'3 PROBABIL E IMPACTO INHERENTE'!E16</f>
        <v>0.6</v>
      </c>
      <c r="D36" s="450">
        <f>+'3 PROBABIL E IMPACTO INHERENTE'!M16</f>
        <v>1</v>
      </c>
      <c r="E36" s="68">
        <v>1</v>
      </c>
      <c r="F36" s="71" t="s">
        <v>365</v>
      </c>
      <c r="G36" s="71" t="s">
        <v>366</v>
      </c>
      <c r="H36" s="71" t="s">
        <v>364</v>
      </c>
      <c r="I36" s="318" t="str">
        <f>+CONCATENATE(F36," ",G36," ",H36)</f>
        <v>Financiera Verificar ejecución presupuestal y validar que los movimientos están autorizados y soportados  Periódico</v>
      </c>
      <c r="J36" s="5" t="s">
        <v>106</v>
      </c>
      <c r="K36" s="64">
        <f>+IF(J36='11 FORMULAS'!$E$4,'11 FORMULAS'!$F$4,IF(J36='11 FORMULAS'!$E$5,'11 FORMULAS'!$F$5,IF(J36='11 FORMULAS'!$E$6,'11 FORMULAS'!$F$6,"")))</f>
        <v>0.25</v>
      </c>
      <c r="L36" s="64" t="str">
        <f>+IF(OR(J36='11 FORMULAS'!$O$4,J36='11 FORMULAS'!$O$5),'11 FORMULAS'!$P$5,IF(J36='11 FORMULAS'!$O$6,'11 FORMULAS'!$P$6,""))</f>
        <v>Probabilidad</v>
      </c>
      <c r="M36" s="5" t="s">
        <v>95</v>
      </c>
      <c r="N36" s="64">
        <f>+IF(M36='11 FORMULAS'!$H$4,'11 FORMULAS'!$I$4,IF(M36='11 FORMULAS'!$H$5,'11 FORMULAS'!$I$5,""))</f>
        <v>0.15</v>
      </c>
      <c r="O36" s="6" t="s">
        <v>98</v>
      </c>
      <c r="P36" s="6" t="s">
        <v>100</v>
      </c>
      <c r="Q36" s="6" t="s">
        <v>103</v>
      </c>
      <c r="R36" s="333">
        <f>+IFERROR(K36+N36,"")</f>
        <v>0.4</v>
      </c>
      <c r="S36" s="333">
        <f>IF(L36='11 FORMULAS'!$P$5,C36-(C36*R36),C36)</f>
        <v>0.36</v>
      </c>
      <c r="T36" s="333">
        <f>IF(L36='11 FORMULAS'!$P$6,D36-(D36*R36),D36)</f>
        <v>1</v>
      </c>
      <c r="U36" s="435">
        <f>+IF(S39="","",S39)</f>
        <v>0.36</v>
      </c>
      <c r="V36" s="438">
        <f>+IF(T39="","",T39)</f>
        <v>1</v>
      </c>
      <c r="X36" s="329"/>
      <c r="Y36" s="330"/>
      <c r="Z36" s="330"/>
    </row>
    <row r="37" spans="1:26" ht="29.45" customHeight="1" x14ac:dyDescent="0.25">
      <c r="A37" s="442"/>
      <c r="B37" s="445"/>
      <c r="C37" s="448"/>
      <c r="D37" s="451"/>
      <c r="E37" s="69">
        <v>2</v>
      </c>
      <c r="F37" s="231"/>
      <c r="G37" s="231"/>
      <c r="H37" s="231"/>
      <c r="I37" s="319" t="str">
        <f t="shared" si="0"/>
        <v xml:space="preserve">  </v>
      </c>
      <c r="J37" s="1"/>
      <c r="K37" s="65" t="str">
        <f>+IF(J37='11 FORMULAS'!$E$4,'11 FORMULAS'!$F$4,IF(J37='11 FORMULAS'!$E$5,'11 FORMULAS'!$F$5,IF(J37='11 FORMULAS'!$E$6,'11 FORMULAS'!$F$6,"")))</f>
        <v/>
      </c>
      <c r="L37" s="65" t="str">
        <f>+IF(OR(J37='11 FORMULAS'!$O$4,J37='11 FORMULAS'!$O$5),'11 FORMULAS'!$P$5,IF(J37='11 FORMULAS'!$O$6,'11 FORMULAS'!$P$6,""))</f>
        <v/>
      </c>
      <c r="M37" s="1"/>
      <c r="N37" s="65" t="str">
        <f>+IF(M37='11 FORMULAS'!$H$4,'11 FORMULAS'!$I$4,IF(M37='11 FORMULAS'!$H$5,'11 FORMULAS'!$I$5,""))</f>
        <v/>
      </c>
      <c r="O37" s="4"/>
      <c r="P37" s="4"/>
      <c r="Q37" s="4"/>
      <c r="R37" s="334" t="str">
        <f t="shared" ref="R37" si="14">+IFERROR(K37+N37,"")</f>
        <v/>
      </c>
      <c r="S37" s="334">
        <f>IF(L37='11 FORMULAS'!$P$5,S36-(S36*R37),S36)</f>
        <v>0.36</v>
      </c>
      <c r="T37" s="334">
        <f>IF(L37='11 FORMULAS'!$P$6,T36-(T36*R37),T36)</f>
        <v>1</v>
      </c>
      <c r="U37" s="436"/>
      <c r="V37" s="439"/>
      <c r="X37" s="329"/>
      <c r="Y37" s="330"/>
      <c r="Z37" s="330"/>
    </row>
    <row r="38" spans="1:26" ht="29.45" customHeight="1" x14ac:dyDescent="0.25">
      <c r="A38" s="442"/>
      <c r="B38" s="445"/>
      <c r="C38" s="448"/>
      <c r="D38" s="451"/>
      <c r="E38" s="69">
        <v>3</v>
      </c>
      <c r="F38" s="231"/>
      <c r="G38" s="231"/>
      <c r="H38" s="231"/>
      <c r="I38" s="319" t="str">
        <f t="shared" si="0"/>
        <v xml:space="preserve">  </v>
      </c>
      <c r="J38" s="1"/>
      <c r="K38" s="65" t="str">
        <f>+IF(J38='11 FORMULAS'!$E$4,'11 FORMULAS'!$F$4,IF(J38='11 FORMULAS'!$E$5,'11 FORMULAS'!$F$5,IF(J38='11 FORMULAS'!$E$6,'11 FORMULAS'!$F$6,"")))</f>
        <v/>
      </c>
      <c r="L38" s="65" t="str">
        <f>+IF(OR(J38='11 FORMULAS'!$O$4,J38='11 FORMULAS'!$O$5),'11 FORMULAS'!$P$5,IF(J38='11 FORMULAS'!$O$6,'11 FORMULAS'!$P$6,""))</f>
        <v/>
      </c>
      <c r="M38" s="1"/>
      <c r="N38" s="65" t="str">
        <f>+IF(M38='11 FORMULAS'!$H$4,'11 FORMULAS'!$I$4,IF(M38='11 FORMULAS'!$H$5,'11 FORMULAS'!$I$5,""))</f>
        <v/>
      </c>
      <c r="O38" s="4"/>
      <c r="P38" s="4"/>
      <c r="Q38" s="4"/>
      <c r="R38" s="334" t="str">
        <f>+IFERROR(K38+N38,"")</f>
        <v/>
      </c>
      <c r="S38" s="334">
        <f>IF(L38='11 FORMULAS'!$P$5,S37-(S37*R38),S37)</f>
        <v>0.36</v>
      </c>
      <c r="T38" s="334">
        <f>IF(L38='11 FORMULAS'!$P$6,T37-(T37*R38),T37)</f>
        <v>1</v>
      </c>
      <c r="U38" s="436"/>
      <c r="V38" s="439"/>
      <c r="X38" s="329"/>
      <c r="Y38" s="330"/>
      <c r="Z38" s="330"/>
    </row>
    <row r="39" spans="1:26" ht="29.45" customHeight="1" thickBot="1" x14ac:dyDescent="0.3">
      <c r="A39" s="443"/>
      <c r="B39" s="446"/>
      <c r="C39" s="449"/>
      <c r="D39" s="452"/>
      <c r="E39" s="70">
        <v>4</v>
      </c>
      <c r="F39" s="232"/>
      <c r="G39" s="232"/>
      <c r="H39" s="232"/>
      <c r="I39" s="320" t="str">
        <f t="shared" si="0"/>
        <v xml:space="preserve">  </v>
      </c>
      <c r="J39" s="7"/>
      <c r="K39" s="66" t="str">
        <f>+IF(J39='11 FORMULAS'!$E$4,'11 FORMULAS'!$F$4,IF(J39='11 FORMULAS'!$E$5,'11 FORMULAS'!$F$5,IF(J39='11 FORMULAS'!$E$6,'11 FORMULAS'!$F$6,"")))</f>
        <v/>
      </c>
      <c r="L39" s="66" t="str">
        <f>+IF(OR(J39='11 FORMULAS'!$O$4,J39='11 FORMULAS'!$O$5),'11 FORMULAS'!$P$5,IF(J39='11 FORMULAS'!$O$6,'11 FORMULAS'!$P$6,""))</f>
        <v/>
      </c>
      <c r="M39" s="7"/>
      <c r="N39" s="66" t="str">
        <f>+IF(M39='11 FORMULAS'!$H$4,'11 FORMULAS'!$I$4,IF(M39='11 FORMULAS'!$H$5,'11 FORMULAS'!$I$5,""))</f>
        <v/>
      </c>
      <c r="O39" s="8"/>
      <c r="P39" s="8"/>
      <c r="Q39" s="8"/>
      <c r="R39" s="335" t="str">
        <f t="shared" ref="R39" si="15">+IFERROR(K39+N39,"")</f>
        <v/>
      </c>
      <c r="S39" s="335">
        <f>IF(L39='11 FORMULAS'!$P$5,S38-(S38*R39),S38)</f>
        <v>0.36</v>
      </c>
      <c r="T39" s="335">
        <f>IF(L39='11 FORMULAS'!$P$6,T38-(T38*R39),T38)</f>
        <v>1</v>
      </c>
      <c r="U39" s="437"/>
      <c r="V39" s="440"/>
    </row>
    <row r="40" spans="1:26" ht="57" x14ac:dyDescent="0.25">
      <c r="A40" s="441" t="str">
        <f>'2 CONTEXTO E IDENTIFICACIÓN'!A17</f>
        <v>R9</v>
      </c>
      <c r="B40" s="444" t="str">
        <f>+'2 CONTEXTO E IDENTIFICACIÓN'!F17</f>
        <v>Posibilidad de pérdida económica por deterioro y perdida de bienes debido a la no realización y/o actualización de inventarios</v>
      </c>
      <c r="C40" s="447">
        <f>+'3 PROBABIL E IMPACTO INHERENTE'!E17</f>
        <v>0.4</v>
      </c>
      <c r="D40" s="450">
        <f>+'3 PROBABIL E IMPACTO INHERENTE'!M17</f>
        <v>0.8</v>
      </c>
      <c r="E40" s="68">
        <v>1</v>
      </c>
      <c r="F40" s="71" t="s">
        <v>328</v>
      </c>
      <c r="G40" s="71" t="s">
        <v>367</v>
      </c>
      <c r="H40" s="71" t="s">
        <v>306</v>
      </c>
      <c r="I40" s="318" t="str">
        <f t="shared" ref="I40:I71" si="16">+CONCATENATE(F40," ",G40," ",H40)</f>
        <v>Almacenista Realizar actualización de inventarios de manera periódica Permanente</v>
      </c>
      <c r="J40" s="5" t="s">
        <v>106</v>
      </c>
      <c r="K40" s="64">
        <f>+IF(J40='11 FORMULAS'!$E$4,'11 FORMULAS'!$F$4,IF(J40='11 FORMULAS'!$E$5,'11 FORMULAS'!$F$5,IF(J40='11 FORMULAS'!$E$6,'11 FORMULAS'!$F$6,"")))</f>
        <v>0.25</v>
      </c>
      <c r="L40" s="64" t="str">
        <f>+IF(OR(J40='11 FORMULAS'!$O$4,J40='11 FORMULAS'!$O$5),'11 FORMULAS'!$P$5,IF(J40='11 FORMULAS'!$O$6,'11 FORMULAS'!$P$6,""))</f>
        <v>Probabilidad</v>
      </c>
      <c r="M40" s="5" t="s">
        <v>95</v>
      </c>
      <c r="N40" s="64">
        <f>+IF(M40='11 FORMULAS'!$H$4,'11 FORMULAS'!$I$4,IF(M40='11 FORMULAS'!$H$5,'11 FORMULAS'!$I$5,""))</f>
        <v>0.15</v>
      </c>
      <c r="O40" s="6" t="s">
        <v>98</v>
      </c>
      <c r="P40" s="6" t="s">
        <v>100</v>
      </c>
      <c r="Q40" s="6" t="s">
        <v>103</v>
      </c>
      <c r="R40" s="333">
        <f>+IFERROR(K40+N40,"")</f>
        <v>0.4</v>
      </c>
      <c r="S40" s="333">
        <f>IF(L40='11 FORMULAS'!$P$5,C40-(C40*R40),C40)</f>
        <v>0.24</v>
      </c>
      <c r="T40" s="333">
        <f>IF(L40='11 FORMULAS'!$P$6,D40-(D40*R40),D40)</f>
        <v>0.8</v>
      </c>
      <c r="U40" s="435">
        <f>+IF(S43="","",S43)</f>
        <v>0.24</v>
      </c>
      <c r="V40" s="438">
        <f>+IF(T43="","",T43)</f>
        <v>0.8</v>
      </c>
      <c r="X40" s="329"/>
      <c r="Y40" s="330"/>
      <c r="Z40" s="330"/>
    </row>
    <row r="41" spans="1:26" ht="29.45" customHeight="1" x14ac:dyDescent="0.25">
      <c r="A41" s="442"/>
      <c r="B41" s="445"/>
      <c r="C41" s="448"/>
      <c r="D41" s="451"/>
      <c r="E41" s="69">
        <v>2</v>
      </c>
      <c r="F41" s="231"/>
      <c r="G41" s="231"/>
      <c r="H41" s="231"/>
      <c r="I41" s="319" t="str">
        <f t="shared" si="16"/>
        <v xml:space="preserve">  </v>
      </c>
      <c r="J41" s="1"/>
      <c r="K41" s="65" t="str">
        <f>+IF(J41='11 FORMULAS'!$E$4,'11 FORMULAS'!$F$4,IF(J41='11 FORMULAS'!$E$5,'11 FORMULAS'!$F$5,IF(J41='11 FORMULAS'!$E$6,'11 FORMULAS'!$F$6,"")))</f>
        <v/>
      </c>
      <c r="L41" s="65" t="str">
        <f>+IF(OR(J41='11 FORMULAS'!$O$4,J41='11 FORMULAS'!$O$5),'11 FORMULAS'!$P$5,IF(J41='11 FORMULAS'!$O$6,'11 FORMULAS'!$P$6,""))</f>
        <v/>
      </c>
      <c r="M41" s="1"/>
      <c r="N41" s="65" t="str">
        <f>+IF(M41='11 FORMULAS'!$H$4,'11 FORMULAS'!$I$4,IF(M41='11 FORMULAS'!$H$5,'11 FORMULAS'!$I$5,""))</f>
        <v/>
      </c>
      <c r="O41" s="4"/>
      <c r="P41" s="4"/>
      <c r="Q41" s="4"/>
      <c r="R41" s="334" t="str">
        <f t="shared" ref="R41" si="17">+IFERROR(K41+N41,"")</f>
        <v/>
      </c>
      <c r="S41" s="334">
        <f>IF(L41='11 FORMULAS'!$P$5,S40-(S40*R41),S40)</f>
        <v>0.24</v>
      </c>
      <c r="T41" s="334">
        <f>IF(L41='11 FORMULAS'!$P$6,T40-(T40*R41),T40)</f>
        <v>0.8</v>
      </c>
      <c r="U41" s="436"/>
      <c r="V41" s="439"/>
      <c r="X41" s="329"/>
      <c r="Y41" s="330"/>
      <c r="Z41" s="330"/>
    </row>
    <row r="42" spans="1:26" ht="29.45" customHeight="1" x14ac:dyDescent="0.25">
      <c r="A42" s="442"/>
      <c r="B42" s="445"/>
      <c r="C42" s="448"/>
      <c r="D42" s="451"/>
      <c r="E42" s="69">
        <v>3</v>
      </c>
      <c r="F42" s="231"/>
      <c r="G42" s="231"/>
      <c r="H42" s="231"/>
      <c r="I42" s="319" t="str">
        <f t="shared" si="16"/>
        <v xml:space="preserve">  </v>
      </c>
      <c r="J42" s="1"/>
      <c r="K42" s="65" t="str">
        <f>+IF(J42='11 FORMULAS'!$E$4,'11 FORMULAS'!$F$4,IF(J42='11 FORMULAS'!$E$5,'11 FORMULAS'!$F$5,IF(J42='11 FORMULAS'!$E$6,'11 FORMULAS'!$F$6,"")))</f>
        <v/>
      </c>
      <c r="L42" s="65" t="str">
        <f>+IF(OR(J42='11 FORMULAS'!$O$4,J42='11 FORMULAS'!$O$5),'11 FORMULAS'!$P$5,IF(J42='11 FORMULAS'!$O$6,'11 FORMULAS'!$P$6,""))</f>
        <v/>
      </c>
      <c r="M42" s="1"/>
      <c r="N42" s="65" t="str">
        <f>+IF(M42='11 FORMULAS'!$H$4,'11 FORMULAS'!$I$4,IF(M42='11 FORMULAS'!$H$5,'11 FORMULAS'!$I$5,""))</f>
        <v/>
      </c>
      <c r="O42" s="4"/>
      <c r="P42" s="4"/>
      <c r="Q42" s="4"/>
      <c r="R42" s="334" t="str">
        <f>+IFERROR(K42+N42,"")</f>
        <v/>
      </c>
      <c r="S42" s="334">
        <f>IF(L42='11 FORMULAS'!$P$5,S41-(S41*R42),S41)</f>
        <v>0.24</v>
      </c>
      <c r="T42" s="334">
        <f>IF(L42='11 FORMULAS'!$P$6,T41-(T41*R42),T41)</f>
        <v>0.8</v>
      </c>
      <c r="U42" s="436"/>
      <c r="V42" s="439"/>
      <c r="X42" s="329"/>
      <c r="Y42" s="330"/>
      <c r="Z42" s="330"/>
    </row>
    <row r="43" spans="1:26" ht="29.45" customHeight="1" thickBot="1" x14ac:dyDescent="0.3">
      <c r="A43" s="443"/>
      <c r="B43" s="446"/>
      <c r="C43" s="449"/>
      <c r="D43" s="452"/>
      <c r="E43" s="70">
        <v>4</v>
      </c>
      <c r="F43" s="232"/>
      <c r="G43" s="232"/>
      <c r="H43" s="232"/>
      <c r="I43" s="320" t="str">
        <f t="shared" si="16"/>
        <v xml:space="preserve">  </v>
      </c>
      <c r="J43" s="7"/>
      <c r="K43" s="66" t="str">
        <f>+IF(J43='11 FORMULAS'!$E$4,'11 FORMULAS'!$F$4,IF(J43='11 FORMULAS'!$E$5,'11 FORMULAS'!$F$5,IF(J43='11 FORMULAS'!$E$6,'11 FORMULAS'!$F$6,"")))</f>
        <v/>
      </c>
      <c r="L43" s="66" t="str">
        <f>+IF(OR(J43='11 FORMULAS'!$O$4,J43='11 FORMULAS'!$O$5),'11 FORMULAS'!$P$5,IF(J43='11 FORMULAS'!$O$6,'11 FORMULAS'!$P$6,""))</f>
        <v/>
      </c>
      <c r="M43" s="7"/>
      <c r="N43" s="66" t="str">
        <f>+IF(M43='11 FORMULAS'!$H$4,'11 FORMULAS'!$I$4,IF(M43='11 FORMULAS'!$H$5,'11 FORMULAS'!$I$5,""))</f>
        <v/>
      </c>
      <c r="O43" s="8"/>
      <c r="P43" s="8"/>
      <c r="Q43" s="8"/>
      <c r="R43" s="335" t="str">
        <f t="shared" ref="R43" si="18">+IFERROR(K43+N43,"")</f>
        <v/>
      </c>
      <c r="S43" s="335">
        <f>IF(L43='11 FORMULAS'!$P$5,S42-(S42*R43),S42)</f>
        <v>0.24</v>
      </c>
      <c r="T43" s="335">
        <f>IF(L43='11 FORMULAS'!$P$6,T42-(T42*R43),T42)</f>
        <v>0.8</v>
      </c>
      <c r="U43" s="437"/>
      <c r="V43" s="440"/>
    </row>
    <row r="44" spans="1:26" ht="85.5" x14ac:dyDescent="0.25">
      <c r="A44" s="441" t="str">
        <f>'2 CONTEXTO E IDENTIFICACIÓN'!A18</f>
        <v>R10</v>
      </c>
      <c r="B44" s="444"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44" s="447">
        <f>+'3 PROBABIL E IMPACTO INHERENTE'!E18</f>
        <v>0.4</v>
      </c>
      <c r="D44" s="450">
        <f>+'3 PROBABIL E IMPACTO INHERENTE'!M18</f>
        <v>1</v>
      </c>
      <c r="E44" s="68">
        <v>1</v>
      </c>
      <c r="F44" s="71" t="s">
        <v>330</v>
      </c>
      <c r="G44" s="71" t="s">
        <v>368</v>
      </c>
      <c r="H44" s="71" t="s">
        <v>306</v>
      </c>
      <c r="I44" s="318" t="str">
        <f t="shared" si="16"/>
        <v>Apoyo Hospitalario Ejecutar plan de mantenimiento  a la infraestructura fisica y parque automotor de la entidad Permanente</v>
      </c>
      <c r="J44" s="5" t="s">
        <v>106</v>
      </c>
      <c r="K44" s="64">
        <f>+IF(J44='11 FORMULAS'!$E$4,'11 FORMULAS'!$F$4,IF(J44='11 FORMULAS'!$E$5,'11 FORMULAS'!$F$5,IF(J44='11 FORMULAS'!$E$6,'11 FORMULAS'!$F$6,"")))</f>
        <v>0.25</v>
      </c>
      <c r="L44" s="64" t="str">
        <f>+IF(OR(J44='11 FORMULAS'!$O$4,J44='11 FORMULAS'!$O$5),'11 FORMULAS'!$P$5,IF(J44='11 FORMULAS'!$O$6,'11 FORMULAS'!$P$6,""))</f>
        <v>Probabilidad</v>
      </c>
      <c r="M44" s="5" t="s">
        <v>95</v>
      </c>
      <c r="N44" s="64">
        <f>+IF(M44='11 FORMULAS'!$H$4,'11 FORMULAS'!$I$4,IF(M44='11 FORMULAS'!$H$5,'11 FORMULAS'!$I$5,""))</f>
        <v>0.15</v>
      </c>
      <c r="O44" s="6" t="s">
        <v>98</v>
      </c>
      <c r="P44" s="6" t="s">
        <v>100</v>
      </c>
      <c r="Q44" s="6" t="s">
        <v>103</v>
      </c>
      <c r="R44" s="333">
        <f>+IFERROR(K44+N44,"")</f>
        <v>0.4</v>
      </c>
      <c r="S44" s="333">
        <f>IF(L44='11 FORMULAS'!$P$5,C44-(C44*R44),C44)</f>
        <v>0.24</v>
      </c>
      <c r="T44" s="333">
        <f>IF(L44='11 FORMULAS'!$P$6,D44-(D44*R44),D44)</f>
        <v>1</v>
      </c>
      <c r="U44" s="435">
        <f>+IF(S47="","",S47)</f>
        <v>0.24</v>
      </c>
      <c r="V44" s="438">
        <f>+IF(T47="","",T47)</f>
        <v>1</v>
      </c>
      <c r="X44" s="329"/>
      <c r="Y44" s="330"/>
      <c r="Z44" s="330"/>
    </row>
    <row r="45" spans="1:26" ht="33" customHeight="1" x14ac:dyDescent="0.25">
      <c r="A45" s="442"/>
      <c r="B45" s="445"/>
      <c r="C45" s="448"/>
      <c r="D45" s="451"/>
      <c r="E45" s="69">
        <v>2</v>
      </c>
      <c r="F45" s="231"/>
      <c r="G45" s="231"/>
      <c r="H45" s="231"/>
      <c r="I45" s="319" t="str">
        <f t="shared" si="16"/>
        <v xml:space="preserve">  </v>
      </c>
      <c r="J45" s="1"/>
      <c r="K45" s="65" t="str">
        <f>+IF(J45='11 FORMULAS'!$E$4,'11 FORMULAS'!$F$4,IF(J45='11 FORMULAS'!$E$5,'11 FORMULAS'!$F$5,IF(J45='11 FORMULAS'!$E$6,'11 FORMULAS'!$F$6,"")))</f>
        <v/>
      </c>
      <c r="L45" s="65" t="str">
        <f>+IF(OR(J45='11 FORMULAS'!$O$4,J45='11 FORMULAS'!$O$5),'11 FORMULAS'!$P$5,IF(J45='11 FORMULAS'!$O$6,'11 FORMULAS'!$P$6,""))</f>
        <v/>
      </c>
      <c r="M45" s="1"/>
      <c r="N45" s="65" t="str">
        <f>+IF(M45='11 FORMULAS'!$H$4,'11 FORMULAS'!$I$4,IF(M45='11 FORMULAS'!$H$5,'11 FORMULAS'!$I$5,""))</f>
        <v/>
      </c>
      <c r="O45" s="4"/>
      <c r="P45" s="4"/>
      <c r="Q45" s="4"/>
      <c r="R45" s="334" t="str">
        <f t="shared" ref="R45" si="19">+IFERROR(K45+N45,"")</f>
        <v/>
      </c>
      <c r="S45" s="334">
        <f>IF(L45='11 FORMULAS'!$P$5,S44-(S44*R45),S44)</f>
        <v>0.24</v>
      </c>
      <c r="T45" s="334">
        <f>IF(L45='11 FORMULAS'!$P$6,T44-(T44*R45),T44)</f>
        <v>1</v>
      </c>
      <c r="U45" s="436"/>
      <c r="V45" s="439"/>
      <c r="X45" s="329"/>
      <c r="Y45" s="330"/>
      <c r="Z45" s="330"/>
    </row>
    <row r="46" spans="1:26" ht="33" customHeight="1" x14ac:dyDescent="0.25">
      <c r="A46" s="442"/>
      <c r="B46" s="445"/>
      <c r="C46" s="448"/>
      <c r="D46" s="451"/>
      <c r="E46" s="69">
        <v>3</v>
      </c>
      <c r="F46" s="231"/>
      <c r="G46" s="231"/>
      <c r="H46" s="231"/>
      <c r="I46" s="319" t="str">
        <f t="shared" si="16"/>
        <v xml:space="preserve">  </v>
      </c>
      <c r="J46" s="1"/>
      <c r="K46" s="65" t="str">
        <f>+IF(J46='11 FORMULAS'!$E$4,'11 FORMULAS'!$F$4,IF(J46='11 FORMULAS'!$E$5,'11 FORMULAS'!$F$5,IF(J46='11 FORMULAS'!$E$6,'11 FORMULAS'!$F$6,"")))</f>
        <v/>
      </c>
      <c r="L46" s="65" t="str">
        <f>+IF(OR(J46='11 FORMULAS'!$O$4,J46='11 FORMULAS'!$O$5),'11 FORMULAS'!$P$5,IF(J46='11 FORMULAS'!$O$6,'11 FORMULAS'!$P$6,""))</f>
        <v/>
      </c>
      <c r="M46" s="1"/>
      <c r="N46" s="65" t="str">
        <f>+IF(M46='11 FORMULAS'!$H$4,'11 FORMULAS'!$I$4,IF(M46='11 FORMULAS'!$H$5,'11 FORMULAS'!$I$5,""))</f>
        <v/>
      </c>
      <c r="O46" s="4"/>
      <c r="P46" s="4"/>
      <c r="Q46" s="4"/>
      <c r="R46" s="334" t="str">
        <f>+IFERROR(K46+N46,"")</f>
        <v/>
      </c>
      <c r="S46" s="334">
        <f>IF(L46='11 FORMULAS'!$P$5,S45-(S45*R46),S45)</f>
        <v>0.24</v>
      </c>
      <c r="T46" s="334">
        <f>IF(L46='11 FORMULAS'!$P$6,T45-(T45*R46),T45)</f>
        <v>1</v>
      </c>
      <c r="U46" s="436"/>
      <c r="V46" s="439"/>
      <c r="X46" s="329"/>
      <c r="Y46" s="330"/>
      <c r="Z46" s="330"/>
    </row>
    <row r="47" spans="1:26" ht="33" customHeight="1" thickBot="1" x14ac:dyDescent="0.3">
      <c r="A47" s="443"/>
      <c r="B47" s="446"/>
      <c r="C47" s="449"/>
      <c r="D47" s="452"/>
      <c r="E47" s="70">
        <v>4</v>
      </c>
      <c r="F47" s="232"/>
      <c r="G47" s="232"/>
      <c r="H47" s="232"/>
      <c r="I47" s="320" t="str">
        <f t="shared" si="16"/>
        <v xml:space="preserve">  </v>
      </c>
      <c r="J47" s="7"/>
      <c r="K47" s="66" t="str">
        <f>+IF(J47='11 FORMULAS'!$E$4,'11 FORMULAS'!$F$4,IF(J47='11 FORMULAS'!$E$5,'11 FORMULAS'!$F$5,IF(J47='11 FORMULAS'!$E$6,'11 FORMULAS'!$F$6,"")))</f>
        <v/>
      </c>
      <c r="L47" s="66" t="str">
        <f>+IF(OR(J47='11 FORMULAS'!$O$4,J47='11 FORMULAS'!$O$5),'11 FORMULAS'!$P$5,IF(J47='11 FORMULAS'!$O$6,'11 FORMULAS'!$P$6,""))</f>
        <v/>
      </c>
      <c r="M47" s="7"/>
      <c r="N47" s="66" t="str">
        <f>+IF(M47='11 FORMULAS'!$H$4,'11 FORMULAS'!$I$4,IF(M47='11 FORMULAS'!$H$5,'11 FORMULAS'!$I$5,""))</f>
        <v/>
      </c>
      <c r="O47" s="8"/>
      <c r="P47" s="8"/>
      <c r="Q47" s="8"/>
      <c r="R47" s="335" t="str">
        <f t="shared" ref="R47" si="20">+IFERROR(K47+N47,"")</f>
        <v/>
      </c>
      <c r="S47" s="335">
        <f>IF(L47='11 FORMULAS'!$P$5,S46-(S46*R47),S46)</f>
        <v>0.24</v>
      </c>
      <c r="T47" s="335">
        <f>IF(L47='11 FORMULAS'!$P$6,T46-(T46*R47),T46)</f>
        <v>1</v>
      </c>
      <c r="U47" s="437"/>
      <c r="V47" s="440"/>
    </row>
    <row r="48" spans="1:26" ht="57" x14ac:dyDescent="0.25">
      <c r="A48" s="441" t="str">
        <f>'2 CONTEXTO E IDENTIFICACIÓN'!A19</f>
        <v>R11</v>
      </c>
      <c r="B48" s="444" t="str">
        <f>+'2 CONTEXTO E IDENTIFICACIÓN'!F19</f>
        <v>Posibilidad de pérdida reputacional por deterioro, daño o perdida de historias laborales debido a la falta de seguridad en la custodia de estas</v>
      </c>
      <c r="C48" s="447">
        <f>+'3 PROBABIL E IMPACTO INHERENTE'!E19</f>
        <v>0.4</v>
      </c>
      <c r="D48" s="450">
        <f>+'3 PROBABIL E IMPACTO INHERENTE'!M19</f>
        <v>0.2</v>
      </c>
      <c r="E48" s="68">
        <v>1</v>
      </c>
      <c r="F48" s="71" t="s">
        <v>330</v>
      </c>
      <c r="G48" s="71" t="s">
        <v>335</v>
      </c>
      <c r="H48" s="71" t="s">
        <v>306</v>
      </c>
      <c r="I48" s="318" t="str">
        <f t="shared" si="16"/>
        <v>Apoyo Hospitalario Adecuar infraestructura para custodia de historias laborales Permanente</v>
      </c>
      <c r="J48" s="5" t="s">
        <v>106</v>
      </c>
      <c r="K48" s="64">
        <f>+IF(J48='11 FORMULAS'!$E$4,'11 FORMULAS'!$F$4,IF(J48='11 FORMULAS'!$E$5,'11 FORMULAS'!$F$5,IF(J48='11 FORMULAS'!$E$6,'11 FORMULAS'!$F$6,"")))</f>
        <v>0.25</v>
      </c>
      <c r="L48" s="64" t="str">
        <f>+IF(OR(J48='11 FORMULAS'!$O$4,J48='11 FORMULAS'!$O$5),'11 FORMULAS'!$P$5,IF(J48='11 FORMULAS'!$O$6,'11 FORMULAS'!$P$6,""))</f>
        <v>Probabilidad</v>
      </c>
      <c r="M48" s="5" t="s">
        <v>95</v>
      </c>
      <c r="N48" s="64">
        <f>+IF(M48='11 FORMULAS'!$H$4,'11 FORMULAS'!$I$4,IF(M48='11 FORMULAS'!$H$5,'11 FORMULAS'!$I$5,""))</f>
        <v>0.15</v>
      </c>
      <c r="O48" s="6" t="s">
        <v>98</v>
      </c>
      <c r="P48" s="6" t="s">
        <v>100</v>
      </c>
      <c r="Q48" s="6" t="s">
        <v>103</v>
      </c>
      <c r="R48" s="333">
        <f>+IFERROR(K48+N48,"")</f>
        <v>0.4</v>
      </c>
      <c r="S48" s="333">
        <f>IF(L48='11 FORMULAS'!$P$5,C48-(C48*R48),C48)</f>
        <v>0.24</v>
      </c>
      <c r="T48" s="333">
        <f>IF(L48='11 FORMULAS'!$P$6,D48-(D48*R48),D48)</f>
        <v>0.2</v>
      </c>
      <c r="U48" s="435">
        <f>+IF(S51="","",S51)</f>
        <v>0.24</v>
      </c>
      <c r="V48" s="438">
        <f>+IF(T51="","",T51)</f>
        <v>0.2</v>
      </c>
      <c r="X48" s="329"/>
      <c r="Y48" s="330"/>
      <c r="Z48" s="330"/>
    </row>
    <row r="49" spans="1:26" ht="29.45" customHeight="1" x14ac:dyDescent="0.25">
      <c r="A49" s="442"/>
      <c r="B49" s="445"/>
      <c r="C49" s="448"/>
      <c r="D49" s="451"/>
      <c r="E49" s="69">
        <v>2</v>
      </c>
      <c r="F49" s="231"/>
      <c r="G49" s="231"/>
      <c r="H49" s="231"/>
      <c r="I49" s="319" t="str">
        <f t="shared" si="16"/>
        <v xml:space="preserve">  </v>
      </c>
      <c r="J49" s="1"/>
      <c r="K49" s="65" t="str">
        <f>+IF(J49='11 FORMULAS'!$E$4,'11 FORMULAS'!$F$4,IF(J49='11 FORMULAS'!$E$5,'11 FORMULAS'!$F$5,IF(J49='11 FORMULAS'!$E$6,'11 FORMULAS'!$F$6,"")))</f>
        <v/>
      </c>
      <c r="L49" s="65" t="str">
        <f>+IF(OR(J49='11 FORMULAS'!$O$4,J49='11 FORMULAS'!$O$5),'11 FORMULAS'!$P$5,IF(J49='11 FORMULAS'!$O$6,'11 FORMULAS'!$P$6,""))</f>
        <v/>
      </c>
      <c r="M49" s="1"/>
      <c r="N49" s="65" t="str">
        <f>+IF(M49='11 FORMULAS'!$H$4,'11 FORMULAS'!$I$4,IF(M49='11 FORMULAS'!$H$5,'11 FORMULAS'!$I$5,""))</f>
        <v/>
      </c>
      <c r="O49" s="4"/>
      <c r="P49" s="4"/>
      <c r="Q49" s="4"/>
      <c r="R49" s="334" t="str">
        <f t="shared" ref="R49" si="21">+IFERROR(K49+N49,"")</f>
        <v/>
      </c>
      <c r="S49" s="334">
        <f>IF(L49='11 FORMULAS'!$P$5,S48-(S48*R49),S48)</f>
        <v>0.24</v>
      </c>
      <c r="T49" s="334">
        <f>IF(L49='11 FORMULAS'!$P$6,T48-(T48*R49),T48)</f>
        <v>0.2</v>
      </c>
      <c r="U49" s="436"/>
      <c r="V49" s="439"/>
      <c r="X49" s="329"/>
      <c r="Y49" s="330"/>
      <c r="Z49" s="330"/>
    </row>
    <row r="50" spans="1:26" ht="29.45" customHeight="1" x14ac:dyDescent="0.25">
      <c r="A50" s="442"/>
      <c r="B50" s="445"/>
      <c r="C50" s="448"/>
      <c r="D50" s="451"/>
      <c r="E50" s="69">
        <v>3</v>
      </c>
      <c r="F50" s="231"/>
      <c r="G50" s="231"/>
      <c r="H50" s="231"/>
      <c r="I50" s="319" t="str">
        <f t="shared" si="16"/>
        <v xml:space="preserve">  </v>
      </c>
      <c r="J50" s="1"/>
      <c r="K50" s="65" t="str">
        <f>+IF(J50='11 FORMULAS'!$E$4,'11 FORMULAS'!$F$4,IF(J50='11 FORMULAS'!$E$5,'11 FORMULAS'!$F$5,IF(J50='11 FORMULAS'!$E$6,'11 FORMULAS'!$F$6,"")))</f>
        <v/>
      </c>
      <c r="L50" s="65" t="str">
        <f>+IF(OR(J50='11 FORMULAS'!$O$4,J50='11 FORMULAS'!$O$5),'11 FORMULAS'!$P$5,IF(J50='11 FORMULAS'!$O$6,'11 FORMULAS'!$P$6,""))</f>
        <v/>
      </c>
      <c r="M50" s="1"/>
      <c r="N50" s="65" t="str">
        <f>+IF(M50='11 FORMULAS'!$H$4,'11 FORMULAS'!$I$4,IF(M50='11 FORMULAS'!$H$5,'11 FORMULAS'!$I$5,""))</f>
        <v/>
      </c>
      <c r="O50" s="4"/>
      <c r="P50" s="4"/>
      <c r="Q50" s="4"/>
      <c r="R50" s="334" t="str">
        <f>+IFERROR(K50+N50,"")</f>
        <v/>
      </c>
      <c r="S50" s="334">
        <f>IF(L50='11 FORMULAS'!$P$5,S49-(S49*R50),S49)</f>
        <v>0.24</v>
      </c>
      <c r="T50" s="334">
        <f>IF(L50='11 FORMULAS'!$P$6,T49-(T49*R50),T49)</f>
        <v>0.2</v>
      </c>
      <c r="U50" s="436"/>
      <c r="V50" s="439"/>
      <c r="X50" s="329"/>
      <c r="Y50" s="330"/>
      <c r="Z50" s="330"/>
    </row>
    <row r="51" spans="1:26" ht="29.45" customHeight="1" thickBot="1" x14ac:dyDescent="0.3">
      <c r="A51" s="443"/>
      <c r="B51" s="446"/>
      <c r="C51" s="449"/>
      <c r="D51" s="452"/>
      <c r="E51" s="70">
        <v>4</v>
      </c>
      <c r="F51" s="232"/>
      <c r="G51" s="232"/>
      <c r="H51" s="232"/>
      <c r="I51" s="320" t="str">
        <f t="shared" si="16"/>
        <v xml:space="preserve">  </v>
      </c>
      <c r="J51" s="7"/>
      <c r="K51" s="66" t="str">
        <f>+IF(J51='11 FORMULAS'!$E$4,'11 FORMULAS'!$F$4,IF(J51='11 FORMULAS'!$E$5,'11 FORMULAS'!$F$5,IF(J51='11 FORMULAS'!$E$6,'11 FORMULAS'!$F$6,"")))</f>
        <v/>
      </c>
      <c r="L51" s="66" t="str">
        <f>+IF(OR(J51='11 FORMULAS'!$O$4,J51='11 FORMULAS'!$O$5),'11 FORMULAS'!$P$5,IF(J51='11 FORMULAS'!$O$6,'11 FORMULAS'!$P$6,""))</f>
        <v/>
      </c>
      <c r="M51" s="7"/>
      <c r="N51" s="66" t="str">
        <f>+IF(M51='11 FORMULAS'!$H$4,'11 FORMULAS'!$I$4,IF(M51='11 FORMULAS'!$H$5,'11 FORMULAS'!$I$5,""))</f>
        <v/>
      </c>
      <c r="O51" s="8"/>
      <c r="P51" s="8"/>
      <c r="Q51" s="8"/>
      <c r="R51" s="335" t="str">
        <f t="shared" ref="R51" si="22">+IFERROR(K51+N51,"")</f>
        <v/>
      </c>
      <c r="S51" s="335">
        <f>IF(L51='11 FORMULAS'!$P$5,S50-(S50*R51),S50)</f>
        <v>0.24</v>
      </c>
      <c r="T51" s="335">
        <f>IF(L51='11 FORMULAS'!$P$6,T50-(T50*R51),T50)</f>
        <v>0.2</v>
      </c>
      <c r="U51" s="437"/>
      <c r="V51" s="440"/>
    </row>
    <row r="52" spans="1:26" ht="85.5" x14ac:dyDescent="0.25">
      <c r="A52" s="441" t="str">
        <f>'2 CONTEXTO E IDENTIFICACIÓN'!A20</f>
        <v>R12</v>
      </c>
      <c r="B52" s="444" t="str">
        <f>+'2 CONTEXTO E IDENTIFICACIÓN'!F20</f>
        <v xml:space="preserve">Posibilidad de pérdida reputacional por la no respuesta o extemporaneidad  en la contestación de las PQRS debido a la falta de cultura organizacional de mejora y debilidades en el seguimiento y control de estas </v>
      </c>
      <c r="C52" s="447">
        <f>+'3 PROBABIL E IMPACTO INHERENTE'!E20</f>
        <v>0.6</v>
      </c>
      <c r="D52" s="450">
        <f>+'3 PROBABIL E IMPACTO INHERENTE'!M20</f>
        <v>0.8</v>
      </c>
      <c r="E52" s="68">
        <v>1</v>
      </c>
      <c r="F52" s="71" t="s">
        <v>337</v>
      </c>
      <c r="G52" s="71" t="s">
        <v>369</v>
      </c>
      <c r="H52" s="71" t="s">
        <v>306</v>
      </c>
      <c r="I52" s="318" t="str">
        <f t="shared" si="16"/>
        <v>Atención al Usuario Realizar seguimiento y control a las PQRS interpuestas y las acciones de mejora derivadas Permanente</v>
      </c>
      <c r="J52" s="5" t="s">
        <v>106</v>
      </c>
      <c r="K52" s="64">
        <f>+IF(J52='11 FORMULAS'!$E$4,'11 FORMULAS'!$F$4,IF(J52='11 FORMULAS'!$E$5,'11 FORMULAS'!$F$5,IF(J52='11 FORMULAS'!$E$6,'11 FORMULAS'!$F$6,"")))</f>
        <v>0.25</v>
      </c>
      <c r="L52" s="64" t="str">
        <f>+IF(OR(J52='11 FORMULAS'!$O$4,J52='11 FORMULAS'!$O$5),'11 FORMULAS'!$P$5,IF(J52='11 FORMULAS'!$O$6,'11 FORMULAS'!$P$6,""))</f>
        <v>Probabilidad</v>
      </c>
      <c r="M52" s="5" t="s">
        <v>95</v>
      </c>
      <c r="N52" s="64">
        <f>+IF(M52='11 FORMULAS'!$H$4,'11 FORMULAS'!$I$4,IF(M52='11 FORMULAS'!$H$5,'11 FORMULAS'!$I$5,""))</f>
        <v>0.15</v>
      </c>
      <c r="O52" s="6" t="s">
        <v>98</v>
      </c>
      <c r="P52" s="6" t="s">
        <v>100</v>
      </c>
      <c r="Q52" s="6" t="s">
        <v>103</v>
      </c>
      <c r="R52" s="333">
        <f>+IFERROR(K52+N52,"")</f>
        <v>0.4</v>
      </c>
      <c r="S52" s="333">
        <f>IF(L52='11 FORMULAS'!$P$5,C52-(C52*R52),C52)</f>
        <v>0.36</v>
      </c>
      <c r="T52" s="333">
        <f>IF(L52='11 FORMULAS'!$P$6,D52-(D52*R52),D52)</f>
        <v>0.8</v>
      </c>
      <c r="U52" s="435">
        <f>+IF(S55="","",S55)</f>
        <v>0.36</v>
      </c>
      <c r="V52" s="438">
        <f>+IF(T55="","",T55)</f>
        <v>0.8</v>
      </c>
      <c r="X52" s="329"/>
      <c r="Y52" s="330"/>
      <c r="Z52" s="330"/>
    </row>
    <row r="53" spans="1:26" ht="29.45" customHeight="1" x14ac:dyDescent="0.25">
      <c r="A53" s="442"/>
      <c r="B53" s="445"/>
      <c r="C53" s="448"/>
      <c r="D53" s="451"/>
      <c r="E53" s="69">
        <v>2</v>
      </c>
      <c r="F53" s="231"/>
      <c r="G53" s="231"/>
      <c r="H53" s="231"/>
      <c r="I53" s="319" t="str">
        <f t="shared" si="16"/>
        <v xml:space="preserve">  </v>
      </c>
      <c r="J53" s="1"/>
      <c r="K53" s="65" t="str">
        <f>+IF(J53='11 FORMULAS'!$E$4,'11 FORMULAS'!$F$4,IF(J53='11 FORMULAS'!$E$5,'11 FORMULAS'!$F$5,IF(J53='11 FORMULAS'!$E$6,'11 FORMULAS'!$F$6,"")))</f>
        <v/>
      </c>
      <c r="L53" s="65" t="str">
        <f>+IF(OR(J53='11 FORMULAS'!$O$4,J53='11 FORMULAS'!$O$5),'11 FORMULAS'!$P$5,IF(J53='11 FORMULAS'!$O$6,'11 FORMULAS'!$P$6,""))</f>
        <v/>
      </c>
      <c r="M53" s="1"/>
      <c r="N53" s="65" t="str">
        <f>+IF(M53='11 FORMULAS'!$H$4,'11 FORMULAS'!$I$4,IF(M53='11 FORMULAS'!$H$5,'11 FORMULAS'!$I$5,""))</f>
        <v/>
      </c>
      <c r="O53" s="4"/>
      <c r="P53" s="4"/>
      <c r="Q53" s="4"/>
      <c r="R53" s="334" t="str">
        <f t="shared" ref="R53" si="23">+IFERROR(K53+N53,"")</f>
        <v/>
      </c>
      <c r="S53" s="334">
        <f>IF(L53='11 FORMULAS'!$P$5,S52-(S52*R53),S52)</f>
        <v>0.36</v>
      </c>
      <c r="T53" s="334">
        <f>IF(L53='11 FORMULAS'!$P$6,T52-(T52*R53),T52)</f>
        <v>0.8</v>
      </c>
      <c r="U53" s="436"/>
      <c r="V53" s="439"/>
      <c r="X53" s="329"/>
      <c r="Y53" s="330"/>
      <c r="Z53" s="330"/>
    </row>
    <row r="54" spans="1:26" ht="29.45" customHeight="1" x14ac:dyDescent="0.25">
      <c r="A54" s="442"/>
      <c r="B54" s="445"/>
      <c r="C54" s="448"/>
      <c r="D54" s="451"/>
      <c r="E54" s="69">
        <v>3</v>
      </c>
      <c r="F54" s="231"/>
      <c r="G54" s="231"/>
      <c r="H54" s="231"/>
      <c r="I54" s="319" t="str">
        <f t="shared" si="16"/>
        <v xml:space="preserve">  </v>
      </c>
      <c r="J54" s="1"/>
      <c r="K54" s="65" t="str">
        <f>+IF(J54='11 FORMULAS'!$E$4,'11 FORMULAS'!$F$4,IF(J54='11 FORMULAS'!$E$5,'11 FORMULAS'!$F$5,IF(J54='11 FORMULAS'!$E$6,'11 FORMULAS'!$F$6,"")))</f>
        <v/>
      </c>
      <c r="L54" s="65" t="str">
        <f>+IF(OR(J54='11 FORMULAS'!$O$4,J54='11 FORMULAS'!$O$5),'11 FORMULAS'!$P$5,IF(J54='11 FORMULAS'!$O$6,'11 FORMULAS'!$P$6,""))</f>
        <v/>
      </c>
      <c r="M54" s="1"/>
      <c r="N54" s="65" t="str">
        <f>+IF(M54='11 FORMULAS'!$H$4,'11 FORMULAS'!$I$4,IF(M54='11 FORMULAS'!$H$5,'11 FORMULAS'!$I$5,""))</f>
        <v/>
      </c>
      <c r="O54" s="4"/>
      <c r="P54" s="4"/>
      <c r="Q54" s="4"/>
      <c r="R54" s="334" t="str">
        <f>+IFERROR(K54+N54,"")</f>
        <v/>
      </c>
      <c r="S54" s="334">
        <f>IF(L54='11 FORMULAS'!$P$5,S53-(S53*R54),S53)</f>
        <v>0.36</v>
      </c>
      <c r="T54" s="334">
        <f>IF(L54='11 FORMULAS'!$P$6,T53-(T53*R54),T53)</f>
        <v>0.8</v>
      </c>
      <c r="U54" s="436"/>
      <c r="V54" s="439"/>
      <c r="X54" s="329"/>
      <c r="Y54" s="330"/>
      <c r="Z54" s="330"/>
    </row>
    <row r="55" spans="1:26" ht="29.45" customHeight="1" thickBot="1" x14ac:dyDescent="0.3">
      <c r="A55" s="443"/>
      <c r="B55" s="446"/>
      <c r="C55" s="449"/>
      <c r="D55" s="452"/>
      <c r="E55" s="70">
        <v>4</v>
      </c>
      <c r="F55" s="232"/>
      <c r="G55" s="232"/>
      <c r="H55" s="232"/>
      <c r="I55" s="320" t="str">
        <f t="shared" si="16"/>
        <v xml:space="preserve">  </v>
      </c>
      <c r="J55" s="7"/>
      <c r="K55" s="66" t="str">
        <f>+IF(J55='11 FORMULAS'!$E$4,'11 FORMULAS'!$F$4,IF(J55='11 FORMULAS'!$E$5,'11 FORMULAS'!$F$5,IF(J55='11 FORMULAS'!$E$6,'11 FORMULAS'!$F$6,"")))</f>
        <v/>
      </c>
      <c r="L55" s="66" t="str">
        <f>+IF(OR(J55='11 FORMULAS'!$O$4,J55='11 FORMULAS'!$O$5),'11 FORMULAS'!$P$5,IF(J55='11 FORMULAS'!$O$6,'11 FORMULAS'!$P$6,""))</f>
        <v/>
      </c>
      <c r="M55" s="7"/>
      <c r="N55" s="66" t="str">
        <f>+IF(M55='11 FORMULAS'!$H$4,'11 FORMULAS'!$I$4,IF(M55='11 FORMULAS'!$H$5,'11 FORMULAS'!$I$5,""))</f>
        <v/>
      </c>
      <c r="O55" s="8"/>
      <c r="P55" s="8"/>
      <c r="Q55" s="8"/>
      <c r="R55" s="335" t="str">
        <f t="shared" ref="R55" si="24">+IFERROR(K55+N55,"")</f>
        <v/>
      </c>
      <c r="S55" s="335">
        <f>IF(L55='11 FORMULAS'!$P$5,S54-(S54*R55),S54)</f>
        <v>0.36</v>
      </c>
      <c r="T55" s="335">
        <f>IF(L55='11 FORMULAS'!$P$6,T54-(T54*R55),T54)</f>
        <v>0.8</v>
      </c>
      <c r="U55" s="437"/>
      <c r="V55" s="440"/>
    </row>
    <row r="56" spans="1:26" ht="42.75" x14ac:dyDescent="0.25">
      <c r="A56" s="441" t="str">
        <f>'2 CONTEXTO E IDENTIFICACIÓN'!A21</f>
        <v>R13</v>
      </c>
      <c r="B56" s="444" t="str">
        <f>+'2 CONTEXTO E IDENTIFICACIÓN'!F21</f>
        <v>Posibilidad de pérdida reputacional por la entrega de información reservada e historias clínicas a personas no autorizadas debido a incumplimiento de la política de seguridad de la información</v>
      </c>
      <c r="C56" s="447">
        <f>+'3 PROBABIL E IMPACTO INHERENTE'!E21</f>
        <v>0.6</v>
      </c>
      <c r="D56" s="450">
        <f>+'3 PROBABIL E IMPACTO INHERENTE'!M21</f>
        <v>0.8</v>
      </c>
      <c r="E56" s="68">
        <v>1</v>
      </c>
      <c r="F56" s="71" t="s">
        <v>370</v>
      </c>
      <c r="G56" s="71" t="s">
        <v>371</v>
      </c>
      <c r="H56" s="71" t="s">
        <v>306</v>
      </c>
      <c r="I56" s="318" t="str">
        <f t="shared" si="16"/>
        <v>Estadística Verificar si la solicitud la realiza el titular Permanente</v>
      </c>
      <c r="J56" s="5" t="s">
        <v>106</v>
      </c>
      <c r="K56" s="64">
        <f>+IF(J56='11 FORMULAS'!$E$4,'11 FORMULAS'!$F$4,IF(J56='11 FORMULAS'!$E$5,'11 FORMULAS'!$F$5,IF(J56='11 FORMULAS'!$E$6,'11 FORMULAS'!$F$6,"")))</f>
        <v>0.25</v>
      </c>
      <c r="L56" s="64" t="str">
        <f>+IF(OR(J56='11 FORMULAS'!$O$4,J56='11 FORMULAS'!$O$5),'11 FORMULAS'!$P$5,IF(J56='11 FORMULAS'!$O$6,'11 FORMULAS'!$P$6,""))</f>
        <v>Probabilidad</v>
      </c>
      <c r="M56" s="5" t="s">
        <v>95</v>
      </c>
      <c r="N56" s="64">
        <f>+IF(M56='11 FORMULAS'!$H$4,'11 FORMULAS'!$I$4,IF(M56='11 FORMULAS'!$H$5,'11 FORMULAS'!$I$5,""))</f>
        <v>0.15</v>
      </c>
      <c r="O56" s="6" t="s">
        <v>98</v>
      </c>
      <c r="P56" s="6" t="s">
        <v>100</v>
      </c>
      <c r="Q56" s="6" t="s">
        <v>104</v>
      </c>
      <c r="R56" s="333">
        <f>+IFERROR(K56+N56,"")</f>
        <v>0.4</v>
      </c>
      <c r="S56" s="333">
        <f>IF(L56='11 FORMULAS'!$P$5,C56-(C56*R56),C56)</f>
        <v>0.36</v>
      </c>
      <c r="T56" s="333">
        <f>IF(L56='11 FORMULAS'!$P$6,D56-(D56*R56),D56)</f>
        <v>0.8</v>
      </c>
      <c r="U56" s="435">
        <f>+IF(S59="","",S59)</f>
        <v>0.36</v>
      </c>
      <c r="V56" s="438">
        <f>+IF(T59="","",T59)</f>
        <v>0.8</v>
      </c>
      <c r="X56" s="329"/>
      <c r="Y56" s="330"/>
      <c r="Z56" s="330"/>
    </row>
    <row r="57" spans="1:26" ht="29.45" customHeight="1" x14ac:dyDescent="0.25">
      <c r="A57" s="442"/>
      <c r="B57" s="445"/>
      <c r="C57" s="448"/>
      <c r="D57" s="451"/>
      <c r="E57" s="69">
        <v>2</v>
      </c>
      <c r="F57" s="231"/>
      <c r="G57" s="231"/>
      <c r="H57" s="231"/>
      <c r="I57" s="319" t="str">
        <f t="shared" si="16"/>
        <v xml:space="preserve">  </v>
      </c>
      <c r="J57" s="1"/>
      <c r="K57" s="65" t="str">
        <f>+IF(J57='11 FORMULAS'!$E$4,'11 FORMULAS'!$F$4,IF(J57='11 FORMULAS'!$E$5,'11 FORMULAS'!$F$5,IF(J57='11 FORMULAS'!$E$6,'11 FORMULAS'!$F$6,"")))</f>
        <v/>
      </c>
      <c r="L57" s="65" t="str">
        <f>+IF(OR(J57='11 FORMULAS'!$O$4,J57='11 FORMULAS'!$O$5),'11 FORMULAS'!$P$5,IF(J57='11 FORMULAS'!$O$6,'11 FORMULAS'!$P$6,""))</f>
        <v/>
      </c>
      <c r="M57" s="1"/>
      <c r="N57" s="65" t="str">
        <f>+IF(M57='11 FORMULAS'!$H$4,'11 FORMULAS'!$I$4,IF(M57='11 FORMULAS'!$H$5,'11 FORMULAS'!$I$5,""))</f>
        <v/>
      </c>
      <c r="O57" s="4"/>
      <c r="P57" s="4"/>
      <c r="Q57" s="4"/>
      <c r="R57" s="334" t="str">
        <f t="shared" ref="R57" si="25">+IFERROR(K57+N57,"")</f>
        <v/>
      </c>
      <c r="S57" s="334">
        <f>IF(L57='11 FORMULAS'!$P$5,S56-(S56*R57),S56)</f>
        <v>0.36</v>
      </c>
      <c r="T57" s="334">
        <f>IF(L57='11 FORMULAS'!$P$6,T56-(T56*R57),T56)</f>
        <v>0.8</v>
      </c>
      <c r="U57" s="436"/>
      <c r="V57" s="439"/>
      <c r="X57" s="329"/>
      <c r="Y57" s="330"/>
      <c r="Z57" s="330"/>
    </row>
    <row r="58" spans="1:26" ht="29.45" customHeight="1" x14ac:dyDescent="0.25">
      <c r="A58" s="442"/>
      <c r="B58" s="445"/>
      <c r="C58" s="448"/>
      <c r="D58" s="451"/>
      <c r="E58" s="69">
        <v>3</v>
      </c>
      <c r="F58" s="231"/>
      <c r="G58" s="231"/>
      <c r="H58" s="231"/>
      <c r="I58" s="319" t="str">
        <f t="shared" si="16"/>
        <v xml:space="preserve">  </v>
      </c>
      <c r="J58" s="1"/>
      <c r="K58" s="65" t="str">
        <f>+IF(J58='11 FORMULAS'!$E$4,'11 FORMULAS'!$F$4,IF(J58='11 FORMULAS'!$E$5,'11 FORMULAS'!$F$5,IF(J58='11 FORMULAS'!$E$6,'11 FORMULAS'!$F$6,"")))</f>
        <v/>
      </c>
      <c r="L58" s="65" t="str">
        <f>+IF(OR(J58='11 FORMULAS'!$O$4,J58='11 FORMULAS'!$O$5),'11 FORMULAS'!$P$5,IF(J58='11 FORMULAS'!$O$6,'11 FORMULAS'!$P$6,""))</f>
        <v/>
      </c>
      <c r="M58" s="1"/>
      <c r="N58" s="65" t="str">
        <f>+IF(M58='11 FORMULAS'!$H$4,'11 FORMULAS'!$I$4,IF(M58='11 FORMULAS'!$H$5,'11 FORMULAS'!$I$5,""))</f>
        <v/>
      </c>
      <c r="O58" s="4"/>
      <c r="P58" s="4"/>
      <c r="Q58" s="4"/>
      <c r="R58" s="334" t="str">
        <f>+IFERROR(K58+N58,"")</f>
        <v/>
      </c>
      <c r="S58" s="334">
        <f>IF(L58='11 FORMULAS'!$P$5,S57-(S57*R58),S57)</f>
        <v>0.36</v>
      </c>
      <c r="T58" s="334">
        <f>IF(L58='11 FORMULAS'!$P$6,T57-(T57*R58),T57)</f>
        <v>0.8</v>
      </c>
      <c r="U58" s="436"/>
      <c r="V58" s="439"/>
      <c r="X58" s="329"/>
      <c r="Y58" s="330"/>
      <c r="Z58" s="330"/>
    </row>
    <row r="59" spans="1:26" ht="29.45" customHeight="1" thickBot="1" x14ac:dyDescent="0.3">
      <c r="A59" s="443"/>
      <c r="B59" s="446"/>
      <c r="C59" s="449"/>
      <c r="D59" s="452"/>
      <c r="E59" s="70">
        <v>4</v>
      </c>
      <c r="F59" s="232"/>
      <c r="G59" s="232"/>
      <c r="H59" s="232"/>
      <c r="I59" s="320" t="str">
        <f t="shared" si="16"/>
        <v xml:space="preserve">  </v>
      </c>
      <c r="J59" s="7"/>
      <c r="K59" s="66" t="str">
        <f>+IF(J59='11 FORMULAS'!$E$4,'11 FORMULAS'!$F$4,IF(J59='11 FORMULAS'!$E$5,'11 FORMULAS'!$F$5,IF(J59='11 FORMULAS'!$E$6,'11 FORMULAS'!$F$6,"")))</f>
        <v/>
      </c>
      <c r="L59" s="66" t="str">
        <f>+IF(OR(J59='11 FORMULAS'!$O$4,J59='11 FORMULAS'!$O$5),'11 FORMULAS'!$P$5,IF(J59='11 FORMULAS'!$O$6,'11 FORMULAS'!$P$6,""))</f>
        <v/>
      </c>
      <c r="M59" s="7"/>
      <c r="N59" s="66" t="str">
        <f>+IF(M59='11 FORMULAS'!$H$4,'11 FORMULAS'!$I$4,IF(M59='11 FORMULAS'!$H$5,'11 FORMULAS'!$I$5,""))</f>
        <v/>
      </c>
      <c r="O59" s="8"/>
      <c r="P59" s="8"/>
      <c r="Q59" s="8"/>
      <c r="R59" s="335" t="str">
        <f t="shared" ref="R59" si="26">+IFERROR(K59+N59,"")</f>
        <v/>
      </c>
      <c r="S59" s="335">
        <f>IF(L59='11 FORMULAS'!$P$5,S58-(S58*R59),S58)</f>
        <v>0.36</v>
      </c>
      <c r="T59" s="335">
        <f>IF(L59='11 FORMULAS'!$P$6,T58-(T58*R59),T58)</f>
        <v>0.8</v>
      </c>
      <c r="U59" s="437"/>
      <c r="V59" s="440"/>
    </row>
    <row r="60" spans="1:26" ht="29.45" customHeight="1" x14ac:dyDescent="0.25">
      <c r="A60" s="441" t="str">
        <f>'2 CONTEXTO E IDENTIFICACIÓN'!A22</f>
        <v>R14</v>
      </c>
      <c r="B60" s="444" t="str">
        <f>+'2 CONTEXTO E IDENTIFICACIÓN'!F22</f>
        <v xml:space="preserve">  </v>
      </c>
      <c r="C60" s="447" t="str">
        <f>+'3 PROBABIL E IMPACTO INHERENTE'!E22</f>
        <v/>
      </c>
      <c r="D60" s="450" t="str">
        <f>+'3 PROBABIL E IMPACTO INHERENTE'!M22</f>
        <v/>
      </c>
      <c r="E60" s="68">
        <v>1</v>
      </c>
      <c r="F60" s="71"/>
      <c r="G60" s="71"/>
      <c r="H60" s="71"/>
      <c r="I60" s="318" t="str">
        <f t="shared" si="16"/>
        <v xml:space="preserve">  </v>
      </c>
      <c r="J60" s="5"/>
      <c r="K60" s="64" t="str">
        <f>+IF(J60='11 FORMULAS'!$E$4,'11 FORMULAS'!$F$4,IF(J60='11 FORMULAS'!$E$5,'11 FORMULAS'!$F$5,IF(J60='11 FORMULAS'!$E$6,'11 FORMULAS'!$F$6,"")))</f>
        <v/>
      </c>
      <c r="L60" s="64" t="str">
        <f>+IF(OR(J60='11 FORMULAS'!$O$4,J60='11 FORMULAS'!$O$5),'11 FORMULAS'!$P$5,IF(J60='11 FORMULAS'!$O$6,'11 FORMULAS'!$P$6,""))</f>
        <v/>
      </c>
      <c r="M60" s="5"/>
      <c r="N60" s="64" t="str">
        <f>+IF(M60='11 FORMULAS'!$H$4,'11 FORMULAS'!$I$4,IF(M60='11 FORMULAS'!$H$5,'11 FORMULAS'!$I$5,""))</f>
        <v/>
      </c>
      <c r="O60" s="6"/>
      <c r="P60" s="6"/>
      <c r="Q60" s="6"/>
      <c r="R60" s="333" t="str">
        <f>+IFERROR(K60+N60,"")</f>
        <v/>
      </c>
      <c r="S60" s="333" t="str">
        <f>IF(L60='11 FORMULAS'!$P$5,C60-(C60*R60),C60)</f>
        <v/>
      </c>
      <c r="T60" s="333" t="str">
        <f>IF(L60='11 FORMULAS'!$P$6,D60-(D60*R60),D60)</f>
        <v/>
      </c>
      <c r="U60" s="435" t="str">
        <f>+IF(S63="","",S63)</f>
        <v/>
      </c>
      <c r="V60" s="438" t="str">
        <f>+IF(T63="","",T63)</f>
        <v/>
      </c>
      <c r="X60" s="329"/>
      <c r="Y60" s="330"/>
      <c r="Z60" s="330"/>
    </row>
    <row r="61" spans="1:26" ht="29.45" customHeight="1" x14ac:dyDescent="0.25">
      <c r="A61" s="442"/>
      <c r="B61" s="445"/>
      <c r="C61" s="448"/>
      <c r="D61" s="451"/>
      <c r="E61" s="69">
        <v>2</v>
      </c>
      <c r="F61" s="231"/>
      <c r="G61" s="231"/>
      <c r="H61" s="231"/>
      <c r="I61" s="319" t="str">
        <f t="shared" si="16"/>
        <v xml:space="preserve">  </v>
      </c>
      <c r="J61" s="1"/>
      <c r="K61" s="65" t="str">
        <f>+IF(J61='11 FORMULAS'!$E$4,'11 FORMULAS'!$F$4,IF(J61='11 FORMULAS'!$E$5,'11 FORMULAS'!$F$5,IF(J61='11 FORMULAS'!$E$6,'11 FORMULAS'!$F$6,"")))</f>
        <v/>
      </c>
      <c r="L61" s="65" t="str">
        <f>+IF(OR(J61='11 FORMULAS'!$O$4,J61='11 FORMULAS'!$O$5),'11 FORMULAS'!$P$5,IF(J61='11 FORMULAS'!$O$6,'11 FORMULAS'!$P$6,""))</f>
        <v/>
      </c>
      <c r="M61" s="1"/>
      <c r="N61" s="65" t="str">
        <f>+IF(M61='11 FORMULAS'!$H$4,'11 FORMULAS'!$I$4,IF(M61='11 FORMULAS'!$H$5,'11 FORMULAS'!$I$5,""))</f>
        <v/>
      </c>
      <c r="O61" s="4"/>
      <c r="P61" s="4"/>
      <c r="Q61" s="4"/>
      <c r="R61" s="334" t="str">
        <f t="shared" ref="R61" si="27">+IFERROR(K61+N61,"")</f>
        <v/>
      </c>
      <c r="S61" s="334" t="str">
        <f>IF(L61='11 FORMULAS'!$P$5,S60-(S60*R61),S60)</f>
        <v/>
      </c>
      <c r="T61" s="334" t="str">
        <f>IF(L61='11 FORMULAS'!$P$6,T60-(T60*R61),T60)</f>
        <v/>
      </c>
      <c r="U61" s="436"/>
      <c r="V61" s="439"/>
      <c r="X61" s="329"/>
      <c r="Y61" s="330"/>
      <c r="Z61" s="330"/>
    </row>
    <row r="62" spans="1:26" ht="29.45" customHeight="1" x14ac:dyDescent="0.25">
      <c r="A62" s="442"/>
      <c r="B62" s="445"/>
      <c r="C62" s="448"/>
      <c r="D62" s="451"/>
      <c r="E62" s="69">
        <v>3</v>
      </c>
      <c r="F62" s="231"/>
      <c r="G62" s="231"/>
      <c r="H62" s="231"/>
      <c r="I62" s="319" t="str">
        <f t="shared" si="16"/>
        <v xml:space="preserve">  </v>
      </c>
      <c r="J62" s="1"/>
      <c r="K62" s="65" t="str">
        <f>+IF(J62='11 FORMULAS'!$E$4,'11 FORMULAS'!$F$4,IF(J62='11 FORMULAS'!$E$5,'11 FORMULAS'!$F$5,IF(J62='11 FORMULAS'!$E$6,'11 FORMULAS'!$F$6,"")))</f>
        <v/>
      </c>
      <c r="L62" s="65" t="str">
        <f>+IF(OR(J62='11 FORMULAS'!$O$4,J62='11 FORMULAS'!$O$5),'11 FORMULAS'!$P$5,IF(J62='11 FORMULAS'!$O$6,'11 FORMULAS'!$P$6,""))</f>
        <v/>
      </c>
      <c r="M62" s="1"/>
      <c r="N62" s="65" t="str">
        <f>+IF(M62='11 FORMULAS'!$H$4,'11 FORMULAS'!$I$4,IF(M62='11 FORMULAS'!$H$5,'11 FORMULAS'!$I$5,""))</f>
        <v/>
      </c>
      <c r="O62" s="4"/>
      <c r="P62" s="4"/>
      <c r="Q62" s="4"/>
      <c r="R62" s="334" t="str">
        <f>+IFERROR(K62+N62,"")</f>
        <v/>
      </c>
      <c r="S62" s="334" t="str">
        <f>IF(L62='11 FORMULAS'!$P$5,S61-(S61*R62),S61)</f>
        <v/>
      </c>
      <c r="T62" s="334" t="str">
        <f>IF(L62='11 FORMULAS'!$P$6,T61-(T61*R62),T61)</f>
        <v/>
      </c>
      <c r="U62" s="436"/>
      <c r="V62" s="439"/>
      <c r="X62" s="329"/>
      <c r="Y62" s="330"/>
      <c r="Z62" s="330"/>
    </row>
    <row r="63" spans="1:26" ht="29.45" customHeight="1" thickBot="1" x14ac:dyDescent="0.3">
      <c r="A63" s="443"/>
      <c r="B63" s="446"/>
      <c r="C63" s="449"/>
      <c r="D63" s="452"/>
      <c r="E63" s="70">
        <v>4</v>
      </c>
      <c r="F63" s="232"/>
      <c r="G63" s="232"/>
      <c r="H63" s="232"/>
      <c r="I63" s="320" t="str">
        <f t="shared" si="16"/>
        <v xml:space="preserve">  </v>
      </c>
      <c r="J63" s="7"/>
      <c r="K63" s="66" t="str">
        <f>+IF(J63='11 FORMULAS'!$E$4,'11 FORMULAS'!$F$4,IF(J63='11 FORMULAS'!$E$5,'11 FORMULAS'!$F$5,IF(J63='11 FORMULAS'!$E$6,'11 FORMULAS'!$F$6,"")))</f>
        <v/>
      </c>
      <c r="L63" s="66" t="str">
        <f>+IF(OR(J63='11 FORMULAS'!$O$4,J63='11 FORMULAS'!$O$5),'11 FORMULAS'!$P$5,IF(J63='11 FORMULAS'!$O$6,'11 FORMULAS'!$P$6,""))</f>
        <v/>
      </c>
      <c r="M63" s="7"/>
      <c r="N63" s="66" t="str">
        <f>+IF(M63='11 FORMULAS'!$H$4,'11 FORMULAS'!$I$4,IF(M63='11 FORMULAS'!$H$5,'11 FORMULAS'!$I$5,""))</f>
        <v/>
      </c>
      <c r="O63" s="8"/>
      <c r="P63" s="8"/>
      <c r="Q63" s="8"/>
      <c r="R63" s="335" t="str">
        <f t="shared" ref="R63" si="28">+IFERROR(K63+N63,"")</f>
        <v/>
      </c>
      <c r="S63" s="335" t="str">
        <f>IF(L63='11 FORMULAS'!$P$5,S62-(S62*R63),S62)</f>
        <v/>
      </c>
      <c r="T63" s="335" t="str">
        <f>IF(L63='11 FORMULAS'!$P$6,T62-(T62*R63),T62)</f>
        <v/>
      </c>
      <c r="U63" s="437"/>
      <c r="V63" s="440"/>
    </row>
    <row r="64" spans="1:26" ht="29.45" customHeight="1" x14ac:dyDescent="0.25">
      <c r="A64" s="441" t="str">
        <f>'2 CONTEXTO E IDENTIFICACIÓN'!A23</f>
        <v>R15</v>
      </c>
      <c r="B64" s="444" t="str">
        <f>+'2 CONTEXTO E IDENTIFICACIÓN'!F23</f>
        <v xml:space="preserve">  </v>
      </c>
      <c r="C64" s="447" t="str">
        <f>+'3 PROBABIL E IMPACTO INHERENTE'!E23</f>
        <v/>
      </c>
      <c r="D64" s="450" t="str">
        <f>+'3 PROBABIL E IMPACTO INHERENTE'!M23</f>
        <v/>
      </c>
      <c r="E64" s="68">
        <v>1</v>
      </c>
      <c r="F64" s="71"/>
      <c r="G64" s="71"/>
      <c r="H64" s="71"/>
      <c r="I64" s="318" t="str">
        <f t="shared" si="16"/>
        <v xml:space="preserve">  </v>
      </c>
      <c r="J64" s="5"/>
      <c r="K64" s="64" t="str">
        <f>+IF(J64='11 FORMULAS'!$E$4,'11 FORMULAS'!$F$4,IF(J64='11 FORMULAS'!$E$5,'11 FORMULAS'!$F$5,IF(J64='11 FORMULAS'!$E$6,'11 FORMULAS'!$F$6,"")))</f>
        <v/>
      </c>
      <c r="L64" s="64" t="str">
        <f>+IF(OR(J64='11 FORMULAS'!$O$4,J64='11 FORMULAS'!$O$5),'11 FORMULAS'!$P$5,IF(J64='11 FORMULAS'!$O$6,'11 FORMULAS'!$P$6,""))</f>
        <v/>
      </c>
      <c r="M64" s="5"/>
      <c r="N64" s="64" t="str">
        <f>+IF(M64='11 FORMULAS'!$H$4,'11 FORMULAS'!$I$4,IF(M64='11 FORMULAS'!$H$5,'11 FORMULAS'!$I$5,""))</f>
        <v/>
      </c>
      <c r="O64" s="6"/>
      <c r="P64" s="6"/>
      <c r="Q64" s="6"/>
      <c r="R64" s="333" t="str">
        <f>+IFERROR(K64+N64,"")</f>
        <v/>
      </c>
      <c r="S64" s="333" t="str">
        <f>IF(L64='11 FORMULAS'!$P$5,C64-(C64*R64),C64)</f>
        <v/>
      </c>
      <c r="T64" s="333" t="str">
        <f>IF(L64='11 FORMULAS'!$P$6,D64-(D64*R64),D64)</f>
        <v/>
      </c>
      <c r="U64" s="435" t="str">
        <f>+IF(S67="","",S67)</f>
        <v/>
      </c>
      <c r="V64" s="438" t="str">
        <f>+IF(T67="","",T67)</f>
        <v/>
      </c>
      <c r="X64" s="329"/>
      <c r="Y64" s="330"/>
      <c r="Z64" s="330"/>
    </row>
    <row r="65" spans="1:26" ht="29.45" customHeight="1" x14ac:dyDescent="0.25">
      <c r="A65" s="442"/>
      <c r="B65" s="445"/>
      <c r="C65" s="448"/>
      <c r="D65" s="451"/>
      <c r="E65" s="69">
        <v>2</v>
      </c>
      <c r="F65" s="231"/>
      <c r="G65" s="231"/>
      <c r="H65" s="231"/>
      <c r="I65" s="319" t="str">
        <f t="shared" si="16"/>
        <v xml:space="preserve">  </v>
      </c>
      <c r="J65" s="1"/>
      <c r="K65" s="65" t="str">
        <f>+IF(J65='11 FORMULAS'!$E$4,'11 FORMULAS'!$F$4,IF(J65='11 FORMULAS'!$E$5,'11 FORMULAS'!$F$5,IF(J65='11 FORMULAS'!$E$6,'11 FORMULAS'!$F$6,"")))</f>
        <v/>
      </c>
      <c r="L65" s="65" t="str">
        <f>+IF(OR(J65='11 FORMULAS'!$O$4,J65='11 FORMULAS'!$O$5),'11 FORMULAS'!$P$5,IF(J65='11 FORMULAS'!$O$6,'11 FORMULAS'!$P$6,""))</f>
        <v/>
      </c>
      <c r="M65" s="1"/>
      <c r="N65" s="65" t="str">
        <f>+IF(M65='11 FORMULAS'!$H$4,'11 FORMULAS'!$I$4,IF(M65='11 FORMULAS'!$H$5,'11 FORMULAS'!$I$5,""))</f>
        <v/>
      </c>
      <c r="O65" s="4"/>
      <c r="P65" s="4"/>
      <c r="Q65" s="4"/>
      <c r="R65" s="334" t="str">
        <f t="shared" ref="R65" si="29">+IFERROR(K65+N65,"")</f>
        <v/>
      </c>
      <c r="S65" s="334" t="str">
        <f>IF(L65='11 FORMULAS'!$P$5,S64-(S64*R65),S64)</f>
        <v/>
      </c>
      <c r="T65" s="334" t="str">
        <f>IF(L65='11 FORMULAS'!$P$6,T64-(T64*R65),T64)</f>
        <v/>
      </c>
      <c r="U65" s="436"/>
      <c r="V65" s="439"/>
      <c r="X65" s="329"/>
      <c r="Y65" s="330"/>
      <c r="Z65" s="330"/>
    </row>
    <row r="66" spans="1:26" ht="29.45" customHeight="1" x14ac:dyDescent="0.25">
      <c r="A66" s="442"/>
      <c r="B66" s="445"/>
      <c r="C66" s="448"/>
      <c r="D66" s="451"/>
      <c r="E66" s="69">
        <v>3</v>
      </c>
      <c r="F66" s="231"/>
      <c r="G66" s="231"/>
      <c r="H66" s="231"/>
      <c r="I66" s="319" t="str">
        <f t="shared" si="16"/>
        <v xml:space="preserve">  </v>
      </c>
      <c r="J66" s="1"/>
      <c r="K66" s="65" t="str">
        <f>+IF(J66='11 FORMULAS'!$E$4,'11 FORMULAS'!$F$4,IF(J66='11 FORMULAS'!$E$5,'11 FORMULAS'!$F$5,IF(J66='11 FORMULAS'!$E$6,'11 FORMULAS'!$F$6,"")))</f>
        <v/>
      </c>
      <c r="L66" s="65" t="str">
        <f>+IF(OR(J66='11 FORMULAS'!$O$4,J66='11 FORMULAS'!$O$5),'11 FORMULAS'!$P$5,IF(J66='11 FORMULAS'!$O$6,'11 FORMULAS'!$P$6,""))</f>
        <v/>
      </c>
      <c r="M66" s="1"/>
      <c r="N66" s="65" t="str">
        <f>+IF(M66='11 FORMULAS'!$H$4,'11 FORMULAS'!$I$4,IF(M66='11 FORMULAS'!$H$5,'11 FORMULAS'!$I$5,""))</f>
        <v/>
      </c>
      <c r="O66" s="4"/>
      <c r="P66" s="4"/>
      <c r="Q66" s="4"/>
      <c r="R66" s="334" t="str">
        <f>+IFERROR(K66+N66,"")</f>
        <v/>
      </c>
      <c r="S66" s="334" t="str">
        <f>IF(L66='11 FORMULAS'!$P$5,S65-(S65*R66),S65)</f>
        <v/>
      </c>
      <c r="T66" s="334" t="str">
        <f>IF(L66='11 FORMULAS'!$P$6,T65-(T65*R66),T65)</f>
        <v/>
      </c>
      <c r="U66" s="436"/>
      <c r="V66" s="439"/>
      <c r="X66" s="329"/>
      <c r="Y66" s="330"/>
      <c r="Z66" s="330"/>
    </row>
    <row r="67" spans="1:26" ht="29.45" customHeight="1" thickBot="1" x14ac:dyDescent="0.3">
      <c r="A67" s="443"/>
      <c r="B67" s="446"/>
      <c r="C67" s="449"/>
      <c r="D67" s="452"/>
      <c r="E67" s="70">
        <v>4</v>
      </c>
      <c r="F67" s="232"/>
      <c r="G67" s="232"/>
      <c r="H67" s="232"/>
      <c r="I67" s="320" t="str">
        <f t="shared" si="16"/>
        <v xml:space="preserve">  </v>
      </c>
      <c r="J67" s="7"/>
      <c r="K67" s="66" t="str">
        <f>+IF(J67='11 FORMULAS'!$E$4,'11 FORMULAS'!$F$4,IF(J67='11 FORMULAS'!$E$5,'11 FORMULAS'!$F$5,IF(J67='11 FORMULAS'!$E$6,'11 FORMULAS'!$F$6,"")))</f>
        <v/>
      </c>
      <c r="L67" s="66" t="str">
        <f>+IF(OR(J67='11 FORMULAS'!$O$4,J67='11 FORMULAS'!$O$5),'11 FORMULAS'!$P$5,IF(J67='11 FORMULAS'!$O$6,'11 FORMULAS'!$P$6,""))</f>
        <v/>
      </c>
      <c r="M67" s="7"/>
      <c r="N67" s="66" t="str">
        <f>+IF(M67='11 FORMULAS'!$H$4,'11 FORMULAS'!$I$4,IF(M67='11 FORMULAS'!$H$5,'11 FORMULAS'!$I$5,""))</f>
        <v/>
      </c>
      <c r="O67" s="8"/>
      <c r="P67" s="8"/>
      <c r="Q67" s="8"/>
      <c r="R67" s="335" t="str">
        <f t="shared" ref="R67" si="30">+IFERROR(K67+N67,"")</f>
        <v/>
      </c>
      <c r="S67" s="335" t="str">
        <f>IF(L67='11 FORMULAS'!$P$5,S66-(S66*R67),S66)</f>
        <v/>
      </c>
      <c r="T67" s="335" t="str">
        <f>IF(L67='11 FORMULAS'!$P$6,T66-(T66*R67),T66)</f>
        <v/>
      </c>
      <c r="U67" s="437"/>
      <c r="V67" s="440"/>
    </row>
    <row r="68" spans="1:26" ht="29.45" customHeight="1" x14ac:dyDescent="0.25">
      <c r="A68" s="441" t="str">
        <f>'2 CONTEXTO E IDENTIFICACIÓN'!A24</f>
        <v>R16</v>
      </c>
      <c r="B68" s="444" t="str">
        <f>+'2 CONTEXTO E IDENTIFICACIÓN'!F24</f>
        <v xml:space="preserve">  </v>
      </c>
      <c r="C68" s="447" t="str">
        <f>+'3 PROBABIL E IMPACTO INHERENTE'!E24</f>
        <v/>
      </c>
      <c r="D68" s="450" t="str">
        <f>+'3 PROBABIL E IMPACTO INHERENTE'!M24</f>
        <v/>
      </c>
      <c r="E68" s="68">
        <v>1</v>
      </c>
      <c r="F68" s="71"/>
      <c r="G68" s="71"/>
      <c r="H68" s="71"/>
      <c r="I68" s="318" t="str">
        <f t="shared" si="16"/>
        <v xml:space="preserve">  </v>
      </c>
      <c r="J68" s="5"/>
      <c r="K68" s="64" t="str">
        <f>+IF(J68='11 FORMULAS'!$E$4,'11 FORMULAS'!$F$4,IF(J68='11 FORMULAS'!$E$5,'11 FORMULAS'!$F$5,IF(J68='11 FORMULAS'!$E$6,'11 FORMULAS'!$F$6,"")))</f>
        <v/>
      </c>
      <c r="L68" s="64" t="str">
        <f>+IF(OR(J68='11 FORMULAS'!$O$4,J68='11 FORMULAS'!$O$5),'11 FORMULAS'!$P$5,IF(J68='11 FORMULAS'!$O$6,'11 FORMULAS'!$P$6,""))</f>
        <v/>
      </c>
      <c r="M68" s="5"/>
      <c r="N68" s="64" t="str">
        <f>+IF(M68='11 FORMULAS'!$H$4,'11 FORMULAS'!$I$4,IF(M68='11 FORMULAS'!$H$5,'11 FORMULAS'!$I$5,""))</f>
        <v/>
      </c>
      <c r="O68" s="6"/>
      <c r="P68" s="6"/>
      <c r="Q68" s="6"/>
      <c r="R68" s="333" t="str">
        <f>+IFERROR(K68+N68,"")</f>
        <v/>
      </c>
      <c r="S68" s="333" t="str">
        <f>IF(L68='11 FORMULAS'!$P$5,C68-(C68*R68),C68)</f>
        <v/>
      </c>
      <c r="T68" s="333" t="str">
        <f>IF(L68='11 FORMULAS'!$P$6,D68-(D68*R68),D68)</f>
        <v/>
      </c>
      <c r="U68" s="435" t="str">
        <f>+IF(S71="","",S71)</f>
        <v/>
      </c>
      <c r="V68" s="438" t="str">
        <f>+IF(T71="","",T71)</f>
        <v/>
      </c>
      <c r="X68" s="329"/>
      <c r="Y68" s="330"/>
      <c r="Z68" s="330"/>
    </row>
    <row r="69" spans="1:26" ht="29.45" customHeight="1" x14ac:dyDescent="0.25">
      <c r="A69" s="442"/>
      <c r="B69" s="445"/>
      <c r="C69" s="448"/>
      <c r="D69" s="451"/>
      <c r="E69" s="69">
        <v>2</v>
      </c>
      <c r="F69" s="231"/>
      <c r="G69" s="231"/>
      <c r="H69" s="231"/>
      <c r="I69" s="319" t="str">
        <f t="shared" si="16"/>
        <v xml:space="preserve">  </v>
      </c>
      <c r="J69" s="1"/>
      <c r="K69" s="65" t="str">
        <f>+IF(J69='11 FORMULAS'!$E$4,'11 FORMULAS'!$F$4,IF(J69='11 FORMULAS'!$E$5,'11 FORMULAS'!$F$5,IF(J69='11 FORMULAS'!$E$6,'11 FORMULAS'!$F$6,"")))</f>
        <v/>
      </c>
      <c r="L69" s="65" t="str">
        <f>+IF(OR(J69='11 FORMULAS'!$O$4,J69='11 FORMULAS'!$O$5),'11 FORMULAS'!$P$5,IF(J69='11 FORMULAS'!$O$6,'11 FORMULAS'!$P$6,""))</f>
        <v/>
      </c>
      <c r="M69" s="1"/>
      <c r="N69" s="65" t="str">
        <f>+IF(M69='11 FORMULAS'!$H$4,'11 FORMULAS'!$I$4,IF(M69='11 FORMULAS'!$H$5,'11 FORMULAS'!$I$5,""))</f>
        <v/>
      </c>
      <c r="O69" s="4"/>
      <c r="P69" s="4"/>
      <c r="Q69" s="4"/>
      <c r="R69" s="334" t="str">
        <f t="shared" ref="R69" si="31">+IFERROR(K69+N69,"")</f>
        <v/>
      </c>
      <c r="S69" s="334" t="str">
        <f>IF(L69='11 FORMULAS'!$P$5,S68-(S68*R69),S68)</f>
        <v/>
      </c>
      <c r="T69" s="334" t="str">
        <f>IF(L69='11 FORMULAS'!$P$6,T68-(T68*R69),T68)</f>
        <v/>
      </c>
      <c r="U69" s="436"/>
      <c r="V69" s="439"/>
      <c r="X69" s="329"/>
      <c r="Y69" s="330"/>
      <c r="Z69" s="330"/>
    </row>
    <row r="70" spans="1:26" ht="29.45" customHeight="1" x14ac:dyDescent="0.25">
      <c r="A70" s="442"/>
      <c r="B70" s="445"/>
      <c r="C70" s="448"/>
      <c r="D70" s="451"/>
      <c r="E70" s="69">
        <v>3</v>
      </c>
      <c r="F70" s="231"/>
      <c r="G70" s="231"/>
      <c r="H70" s="231"/>
      <c r="I70" s="319" t="str">
        <f t="shared" si="16"/>
        <v xml:space="preserve">  </v>
      </c>
      <c r="J70" s="1"/>
      <c r="K70" s="65" t="str">
        <f>+IF(J70='11 FORMULAS'!$E$4,'11 FORMULAS'!$F$4,IF(J70='11 FORMULAS'!$E$5,'11 FORMULAS'!$F$5,IF(J70='11 FORMULAS'!$E$6,'11 FORMULAS'!$F$6,"")))</f>
        <v/>
      </c>
      <c r="L70" s="65" t="str">
        <f>+IF(OR(J70='11 FORMULAS'!$O$4,J70='11 FORMULAS'!$O$5),'11 FORMULAS'!$P$5,IF(J70='11 FORMULAS'!$O$6,'11 FORMULAS'!$P$6,""))</f>
        <v/>
      </c>
      <c r="M70" s="1"/>
      <c r="N70" s="65" t="str">
        <f>+IF(M70='11 FORMULAS'!$H$4,'11 FORMULAS'!$I$4,IF(M70='11 FORMULAS'!$H$5,'11 FORMULAS'!$I$5,""))</f>
        <v/>
      </c>
      <c r="O70" s="4"/>
      <c r="P70" s="4"/>
      <c r="Q70" s="4"/>
      <c r="R70" s="334" t="str">
        <f>+IFERROR(K70+N70,"")</f>
        <v/>
      </c>
      <c r="S70" s="334" t="str">
        <f>IF(L70='11 FORMULAS'!$P$5,S69-(S69*R70),S69)</f>
        <v/>
      </c>
      <c r="T70" s="334" t="str">
        <f>IF(L70='11 FORMULAS'!$P$6,T69-(T69*R70),T69)</f>
        <v/>
      </c>
      <c r="U70" s="436"/>
      <c r="V70" s="439"/>
      <c r="X70" s="329"/>
      <c r="Y70" s="330"/>
      <c r="Z70" s="330"/>
    </row>
    <row r="71" spans="1:26" ht="29.45" customHeight="1" thickBot="1" x14ac:dyDescent="0.3">
      <c r="A71" s="443"/>
      <c r="B71" s="446"/>
      <c r="C71" s="449"/>
      <c r="D71" s="452"/>
      <c r="E71" s="70">
        <v>4</v>
      </c>
      <c r="F71" s="232"/>
      <c r="G71" s="232"/>
      <c r="H71" s="232"/>
      <c r="I71" s="320" t="str">
        <f t="shared" si="16"/>
        <v xml:space="preserve">  </v>
      </c>
      <c r="J71" s="7"/>
      <c r="K71" s="66" t="str">
        <f>+IF(J71='11 FORMULAS'!$E$4,'11 FORMULAS'!$F$4,IF(J71='11 FORMULAS'!$E$5,'11 FORMULAS'!$F$5,IF(J71='11 FORMULAS'!$E$6,'11 FORMULAS'!$F$6,"")))</f>
        <v/>
      </c>
      <c r="L71" s="66" t="str">
        <f>+IF(OR(J71='11 FORMULAS'!$O$4,J71='11 FORMULAS'!$O$5),'11 FORMULAS'!$P$5,IF(J71='11 FORMULAS'!$O$6,'11 FORMULAS'!$P$6,""))</f>
        <v/>
      </c>
      <c r="M71" s="7"/>
      <c r="N71" s="66" t="str">
        <f>+IF(M71='11 FORMULAS'!$H$4,'11 FORMULAS'!$I$4,IF(M71='11 FORMULAS'!$H$5,'11 FORMULAS'!$I$5,""))</f>
        <v/>
      </c>
      <c r="O71" s="8"/>
      <c r="P71" s="8"/>
      <c r="Q71" s="8"/>
      <c r="R71" s="335" t="str">
        <f t="shared" ref="R71" si="32">+IFERROR(K71+N71,"")</f>
        <v/>
      </c>
      <c r="S71" s="335" t="str">
        <f>IF(L71='11 FORMULAS'!$P$5,S70-(S70*R71),S70)</f>
        <v/>
      </c>
      <c r="T71" s="335" t="str">
        <f>IF(L71='11 FORMULAS'!$P$6,T70-(T70*R71),T70)</f>
        <v/>
      </c>
      <c r="U71" s="437"/>
      <c r="V71" s="440"/>
    </row>
    <row r="72" spans="1:26" ht="29.45" customHeight="1" x14ac:dyDescent="0.25">
      <c r="A72" s="441" t="str">
        <f>'2 CONTEXTO E IDENTIFICACIÓN'!A25</f>
        <v>R17</v>
      </c>
      <c r="B72" s="444" t="str">
        <f>+'2 CONTEXTO E IDENTIFICACIÓN'!F25</f>
        <v xml:space="preserve">  </v>
      </c>
      <c r="C72" s="447" t="str">
        <f>+'3 PROBABIL E IMPACTO INHERENTE'!E25</f>
        <v/>
      </c>
      <c r="D72" s="450" t="str">
        <f>+'3 PROBABIL E IMPACTO INHERENTE'!M25</f>
        <v/>
      </c>
      <c r="E72" s="68">
        <v>1</v>
      </c>
      <c r="F72" s="71"/>
      <c r="G72" s="71"/>
      <c r="H72" s="71"/>
      <c r="I72" s="318" t="str">
        <f t="shared" ref="I72:I87" si="33">+CONCATENATE(F72," ",G72," ",H72)</f>
        <v xml:space="preserve">  </v>
      </c>
      <c r="J72" s="5"/>
      <c r="K72" s="64" t="str">
        <f>+IF(J72='11 FORMULAS'!$E$4,'11 FORMULAS'!$F$4,IF(J72='11 FORMULAS'!$E$5,'11 FORMULAS'!$F$5,IF(J72='11 FORMULAS'!$E$6,'11 FORMULAS'!$F$6,"")))</f>
        <v/>
      </c>
      <c r="L72" s="64" t="str">
        <f>+IF(OR(J72='11 FORMULAS'!$O$4,J72='11 FORMULAS'!$O$5),'11 FORMULAS'!$P$5,IF(J72='11 FORMULAS'!$O$6,'11 FORMULAS'!$P$6,""))</f>
        <v/>
      </c>
      <c r="M72" s="5"/>
      <c r="N72" s="64" t="str">
        <f>+IF(M72='11 FORMULAS'!$H$4,'11 FORMULAS'!$I$4,IF(M72='11 FORMULAS'!$H$5,'11 FORMULAS'!$I$5,""))</f>
        <v/>
      </c>
      <c r="O72" s="6"/>
      <c r="P72" s="6"/>
      <c r="Q72" s="6"/>
      <c r="R72" s="333" t="str">
        <f>+IFERROR(K72+N72,"")</f>
        <v/>
      </c>
      <c r="S72" s="333" t="str">
        <f>IF(L72='11 FORMULAS'!$P$5,C72-(C72*R72),C72)</f>
        <v/>
      </c>
      <c r="T72" s="333" t="str">
        <f>IF(L72='11 FORMULAS'!$P$6,D72-(D72*R72),D72)</f>
        <v/>
      </c>
      <c r="U72" s="435" t="str">
        <f>+IF(S75="","",S75)</f>
        <v/>
      </c>
      <c r="V72" s="438" t="str">
        <f>+IF(T75="","",T75)</f>
        <v/>
      </c>
      <c r="X72" s="329"/>
      <c r="Y72" s="330"/>
      <c r="Z72" s="330"/>
    </row>
    <row r="73" spans="1:26" ht="29.45" customHeight="1" x14ac:dyDescent="0.25">
      <c r="A73" s="442"/>
      <c r="B73" s="445"/>
      <c r="C73" s="448"/>
      <c r="D73" s="451"/>
      <c r="E73" s="69">
        <v>2</v>
      </c>
      <c r="F73" s="231"/>
      <c r="G73" s="231"/>
      <c r="H73" s="231"/>
      <c r="I73" s="319" t="str">
        <f t="shared" si="33"/>
        <v xml:space="preserve">  </v>
      </c>
      <c r="J73" s="1"/>
      <c r="K73" s="65" t="str">
        <f>+IF(J73='11 FORMULAS'!$E$4,'11 FORMULAS'!$F$4,IF(J73='11 FORMULAS'!$E$5,'11 FORMULAS'!$F$5,IF(J73='11 FORMULAS'!$E$6,'11 FORMULAS'!$F$6,"")))</f>
        <v/>
      </c>
      <c r="L73" s="65" t="str">
        <f>+IF(OR(J73='11 FORMULAS'!$O$4,J73='11 FORMULAS'!$O$5),'11 FORMULAS'!$P$5,IF(J73='11 FORMULAS'!$O$6,'11 FORMULAS'!$P$6,""))</f>
        <v/>
      </c>
      <c r="M73" s="1"/>
      <c r="N73" s="65" t="str">
        <f>+IF(M73='11 FORMULAS'!$H$4,'11 FORMULAS'!$I$4,IF(M73='11 FORMULAS'!$H$5,'11 FORMULAS'!$I$5,""))</f>
        <v/>
      </c>
      <c r="O73" s="4"/>
      <c r="P73" s="4"/>
      <c r="Q73" s="4"/>
      <c r="R73" s="334" t="str">
        <f t="shared" ref="R73" si="34">+IFERROR(K73+N73,"")</f>
        <v/>
      </c>
      <c r="S73" s="334" t="str">
        <f>IF(L73='11 FORMULAS'!$P$5,S72-(S72*R73),S72)</f>
        <v/>
      </c>
      <c r="T73" s="334" t="str">
        <f>IF(L73='11 FORMULAS'!$P$6,T72-(T72*R73),T72)</f>
        <v/>
      </c>
      <c r="U73" s="436"/>
      <c r="V73" s="439"/>
      <c r="X73" s="329"/>
      <c r="Y73" s="330"/>
      <c r="Z73" s="330"/>
    </row>
    <row r="74" spans="1:26" ht="29.45" customHeight="1" x14ac:dyDescent="0.25">
      <c r="A74" s="442"/>
      <c r="B74" s="445"/>
      <c r="C74" s="448"/>
      <c r="D74" s="451"/>
      <c r="E74" s="69">
        <v>3</v>
      </c>
      <c r="F74" s="231"/>
      <c r="G74" s="231"/>
      <c r="H74" s="231"/>
      <c r="I74" s="319" t="str">
        <f t="shared" si="33"/>
        <v xml:space="preserve">  </v>
      </c>
      <c r="J74" s="1"/>
      <c r="K74" s="65" t="str">
        <f>+IF(J74='11 FORMULAS'!$E$4,'11 FORMULAS'!$F$4,IF(J74='11 FORMULAS'!$E$5,'11 FORMULAS'!$F$5,IF(J74='11 FORMULAS'!$E$6,'11 FORMULAS'!$F$6,"")))</f>
        <v/>
      </c>
      <c r="L74" s="65" t="str">
        <f>+IF(OR(J74='11 FORMULAS'!$O$4,J74='11 FORMULAS'!$O$5),'11 FORMULAS'!$P$5,IF(J74='11 FORMULAS'!$O$6,'11 FORMULAS'!$P$6,""))</f>
        <v/>
      </c>
      <c r="M74" s="1"/>
      <c r="N74" s="65" t="str">
        <f>+IF(M74='11 FORMULAS'!$H$4,'11 FORMULAS'!$I$4,IF(M74='11 FORMULAS'!$H$5,'11 FORMULAS'!$I$5,""))</f>
        <v/>
      </c>
      <c r="O74" s="4"/>
      <c r="P74" s="4"/>
      <c r="Q74" s="4"/>
      <c r="R74" s="334" t="str">
        <f>+IFERROR(K74+N74,"")</f>
        <v/>
      </c>
      <c r="S74" s="334" t="str">
        <f>IF(L74='11 FORMULAS'!$P$5,S73-(S73*R74),S73)</f>
        <v/>
      </c>
      <c r="T74" s="334" t="str">
        <f>IF(L74='11 FORMULAS'!$P$6,T73-(T73*R74),T73)</f>
        <v/>
      </c>
      <c r="U74" s="436"/>
      <c r="V74" s="439"/>
      <c r="X74" s="329"/>
      <c r="Y74" s="330"/>
      <c r="Z74" s="330"/>
    </row>
    <row r="75" spans="1:26" ht="29.45" customHeight="1" thickBot="1" x14ac:dyDescent="0.3">
      <c r="A75" s="443"/>
      <c r="B75" s="446"/>
      <c r="C75" s="449"/>
      <c r="D75" s="452"/>
      <c r="E75" s="70">
        <v>4</v>
      </c>
      <c r="F75" s="232"/>
      <c r="G75" s="232"/>
      <c r="H75" s="232"/>
      <c r="I75" s="320" t="str">
        <f t="shared" si="33"/>
        <v xml:space="preserve">  </v>
      </c>
      <c r="J75" s="7"/>
      <c r="K75" s="66" t="str">
        <f>+IF(J75='11 FORMULAS'!$E$4,'11 FORMULAS'!$F$4,IF(J75='11 FORMULAS'!$E$5,'11 FORMULAS'!$F$5,IF(J75='11 FORMULAS'!$E$6,'11 FORMULAS'!$F$6,"")))</f>
        <v/>
      </c>
      <c r="L75" s="66" t="str">
        <f>+IF(OR(J75='11 FORMULAS'!$O$4,J75='11 FORMULAS'!$O$5),'11 FORMULAS'!$P$5,IF(J75='11 FORMULAS'!$O$6,'11 FORMULAS'!$P$6,""))</f>
        <v/>
      </c>
      <c r="M75" s="7"/>
      <c r="N75" s="66" t="str">
        <f>+IF(M75='11 FORMULAS'!$H$4,'11 FORMULAS'!$I$4,IF(M75='11 FORMULAS'!$H$5,'11 FORMULAS'!$I$5,""))</f>
        <v/>
      </c>
      <c r="O75" s="8"/>
      <c r="P75" s="8"/>
      <c r="Q75" s="8"/>
      <c r="R75" s="335" t="str">
        <f t="shared" ref="R75" si="35">+IFERROR(K75+N75,"")</f>
        <v/>
      </c>
      <c r="S75" s="335" t="str">
        <f>IF(L75='11 FORMULAS'!$P$5,S74-(S74*R75),S74)</f>
        <v/>
      </c>
      <c r="T75" s="335" t="str">
        <f>IF(L75='11 FORMULAS'!$P$6,T74-(T74*R75),T74)</f>
        <v/>
      </c>
      <c r="U75" s="437"/>
      <c r="V75" s="440"/>
    </row>
    <row r="76" spans="1:26" ht="29.45" customHeight="1" x14ac:dyDescent="0.25">
      <c r="A76" s="441" t="str">
        <f>'2 CONTEXTO E IDENTIFICACIÓN'!A26</f>
        <v>R18</v>
      </c>
      <c r="B76" s="444" t="str">
        <f>+'2 CONTEXTO E IDENTIFICACIÓN'!F26</f>
        <v xml:space="preserve">  </v>
      </c>
      <c r="C76" s="447" t="str">
        <f>+'3 PROBABIL E IMPACTO INHERENTE'!E26</f>
        <v/>
      </c>
      <c r="D76" s="450" t="str">
        <f>+'3 PROBABIL E IMPACTO INHERENTE'!M26</f>
        <v/>
      </c>
      <c r="E76" s="68">
        <v>1</v>
      </c>
      <c r="F76" s="71"/>
      <c r="G76" s="71"/>
      <c r="H76" s="71"/>
      <c r="I76" s="318" t="str">
        <f t="shared" si="33"/>
        <v xml:space="preserve">  </v>
      </c>
      <c r="J76" s="5"/>
      <c r="K76" s="64" t="str">
        <f>+IF(J76='11 FORMULAS'!$E$4,'11 FORMULAS'!$F$4,IF(J76='11 FORMULAS'!$E$5,'11 FORMULAS'!$F$5,IF(J76='11 FORMULAS'!$E$6,'11 FORMULAS'!$F$6,"")))</f>
        <v/>
      </c>
      <c r="L76" s="64" t="str">
        <f>+IF(OR(J76='11 FORMULAS'!$O$4,J76='11 FORMULAS'!$O$5),'11 FORMULAS'!$P$5,IF(J76='11 FORMULAS'!$O$6,'11 FORMULAS'!$P$6,""))</f>
        <v/>
      </c>
      <c r="M76" s="5"/>
      <c r="N76" s="64" t="str">
        <f>+IF(M76='11 FORMULAS'!$H$4,'11 FORMULAS'!$I$4,IF(M76='11 FORMULAS'!$H$5,'11 FORMULAS'!$I$5,""))</f>
        <v/>
      </c>
      <c r="O76" s="6"/>
      <c r="P76" s="6"/>
      <c r="Q76" s="6"/>
      <c r="R76" s="333" t="str">
        <f>+IFERROR(K76+N76,"")</f>
        <v/>
      </c>
      <c r="S76" s="333" t="str">
        <f>IF(L76='11 FORMULAS'!$P$5,C76-(C76*R76),C76)</f>
        <v/>
      </c>
      <c r="T76" s="333" t="str">
        <f>IF(L76='11 FORMULAS'!$P$6,D76-(D76*R76),D76)</f>
        <v/>
      </c>
      <c r="U76" s="435" t="str">
        <f>+IF(S79="","",S79)</f>
        <v/>
      </c>
      <c r="V76" s="438" t="str">
        <f>+IF(T79="","",T79)</f>
        <v/>
      </c>
      <c r="X76" s="329"/>
      <c r="Y76" s="330"/>
      <c r="Z76" s="330"/>
    </row>
    <row r="77" spans="1:26" ht="29.45" customHeight="1" x14ac:dyDescent="0.25">
      <c r="A77" s="442"/>
      <c r="B77" s="445"/>
      <c r="C77" s="448"/>
      <c r="D77" s="451"/>
      <c r="E77" s="69">
        <v>2</v>
      </c>
      <c r="F77" s="231"/>
      <c r="G77" s="231"/>
      <c r="H77" s="231"/>
      <c r="I77" s="319" t="str">
        <f t="shared" si="33"/>
        <v xml:space="preserve">  </v>
      </c>
      <c r="J77" s="1"/>
      <c r="K77" s="65" t="str">
        <f>+IF(J77='11 FORMULAS'!$E$4,'11 FORMULAS'!$F$4,IF(J77='11 FORMULAS'!$E$5,'11 FORMULAS'!$F$5,IF(J77='11 FORMULAS'!$E$6,'11 FORMULAS'!$F$6,"")))</f>
        <v/>
      </c>
      <c r="L77" s="65" t="str">
        <f>+IF(OR(J77='11 FORMULAS'!$O$4,J77='11 FORMULAS'!$O$5),'11 FORMULAS'!$P$5,IF(J77='11 FORMULAS'!$O$6,'11 FORMULAS'!$P$6,""))</f>
        <v/>
      </c>
      <c r="M77" s="1"/>
      <c r="N77" s="65" t="str">
        <f>+IF(M77='11 FORMULAS'!$H$4,'11 FORMULAS'!$I$4,IF(M77='11 FORMULAS'!$H$5,'11 FORMULAS'!$I$5,""))</f>
        <v/>
      </c>
      <c r="O77" s="4"/>
      <c r="P77" s="4"/>
      <c r="Q77" s="4"/>
      <c r="R77" s="334" t="str">
        <f t="shared" ref="R77" si="36">+IFERROR(K77+N77,"")</f>
        <v/>
      </c>
      <c r="S77" s="334" t="str">
        <f>IF(L77='11 FORMULAS'!$P$5,S76-(S76*R77),S76)</f>
        <v/>
      </c>
      <c r="T77" s="334" t="str">
        <f>IF(L77='11 FORMULAS'!$P$6,T76-(T76*R77),T76)</f>
        <v/>
      </c>
      <c r="U77" s="436"/>
      <c r="V77" s="439"/>
      <c r="X77" s="329"/>
      <c r="Y77" s="330"/>
      <c r="Z77" s="330"/>
    </row>
    <row r="78" spans="1:26" ht="29.45" customHeight="1" x14ac:dyDescent="0.25">
      <c r="A78" s="442"/>
      <c r="B78" s="445"/>
      <c r="C78" s="448"/>
      <c r="D78" s="451"/>
      <c r="E78" s="69">
        <v>3</v>
      </c>
      <c r="F78" s="231"/>
      <c r="G78" s="231"/>
      <c r="H78" s="231"/>
      <c r="I78" s="319" t="str">
        <f t="shared" si="33"/>
        <v xml:space="preserve">  </v>
      </c>
      <c r="J78" s="1"/>
      <c r="K78" s="65" t="str">
        <f>+IF(J78='11 FORMULAS'!$E$4,'11 FORMULAS'!$F$4,IF(J78='11 FORMULAS'!$E$5,'11 FORMULAS'!$F$5,IF(J78='11 FORMULAS'!$E$6,'11 FORMULAS'!$F$6,"")))</f>
        <v/>
      </c>
      <c r="L78" s="65" t="str">
        <f>+IF(OR(J78='11 FORMULAS'!$O$4,J78='11 FORMULAS'!$O$5),'11 FORMULAS'!$P$5,IF(J78='11 FORMULAS'!$O$6,'11 FORMULAS'!$P$6,""))</f>
        <v/>
      </c>
      <c r="M78" s="1"/>
      <c r="N78" s="65" t="str">
        <f>+IF(M78='11 FORMULAS'!$H$4,'11 FORMULAS'!$I$4,IF(M78='11 FORMULAS'!$H$5,'11 FORMULAS'!$I$5,""))</f>
        <v/>
      </c>
      <c r="O78" s="4"/>
      <c r="P78" s="4"/>
      <c r="Q78" s="4"/>
      <c r="R78" s="334" t="str">
        <f>+IFERROR(K78+N78,"")</f>
        <v/>
      </c>
      <c r="S78" s="334" t="str">
        <f>IF(L78='11 FORMULAS'!$P$5,S77-(S77*R78),S77)</f>
        <v/>
      </c>
      <c r="T78" s="334" t="str">
        <f>IF(L78='11 FORMULAS'!$P$6,T77-(T77*R78),T77)</f>
        <v/>
      </c>
      <c r="U78" s="436"/>
      <c r="V78" s="439"/>
      <c r="X78" s="329"/>
      <c r="Y78" s="330"/>
      <c r="Z78" s="330"/>
    </row>
    <row r="79" spans="1:26" ht="29.45" customHeight="1" thickBot="1" x14ac:dyDescent="0.3">
      <c r="A79" s="443"/>
      <c r="B79" s="446"/>
      <c r="C79" s="449"/>
      <c r="D79" s="452"/>
      <c r="E79" s="70">
        <v>4</v>
      </c>
      <c r="F79" s="232"/>
      <c r="G79" s="232"/>
      <c r="H79" s="232"/>
      <c r="I79" s="320" t="str">
        <f t="shared" si="33"/>
        <v xml:space="preserve">  </v>
      </c>
      <c r="J79" s="7"/>
      <c r="K79" s="66" t="str">
        <f>+IF(J79='11 FORMULAS'!$E$4,'11 FORMULAS'!$F$4,IF(J79='11 FORMULAS'!$E$5,'11 FORMULAS'!$F$5,IF(J79='11 FORMULAS'!$E$6,'11 FORMULAS'!$F$6,"")))</f>
        <v/>
      </c>
      <c r="L79" s="66" t="str">
        <f>+IF(OR(J79='11 FORMULAS'!$O$4,J79='11 FORMULAS'!$O$5),'11 FORMULAS'!$P$5,IF(J79='11 FORMULAS'!$O$6,'11 FORMULAS'!$P$6,""))</f>
        <v/>
      </c>
      <c r="M79" s="7"/>
      <c r="N79" s="66" t="str">
        <f>+IF(M79='11 FORMULAS'!$H$4,'11 FORMULAS'!$I$4,IF(M79='11 FORMULAS'!$H$5,'11 FORMULAS'!$I$5,""))</f>
        <v/>
      </c>
      <c r="O79" s="8"/>
      <c r="P79" s="8"/>
      <c r="Q79" s="8"/>
      <c r="R79" s="335" t="str">
        <f t="shared" ref="R79" si="37">+IFERROR(K79+N79,"")</f>
        <v/>
      </c>
      <c r="S79" s="335" t="str">
        <f>IF(L79='11 FORMULAS'!$P$5,S78-(S78*R79),S78)</f>
        <v/>
      </c>
      <c r="T79" s="335" t="str">
        <f>IF(L79='11 FORMULAS'!$P$6,T78-(T78*R79),T78)</f>
        <v/>
      </c>
      <c r="U79" s="437"/>
      <c r="V79" s="440"/>
    </row>
    <row r="80" spans="1:26" ht="29.45" customHeight="1" x14ac:dyDescent="0.25">
      <c r="A80" s="441" t="str">
        <f>'2 CONTEXTO E IDENTIFICACIÓN'!A27</f>
        <v>R19</v>
      </c>
      <c r="B80" s="444" t="str">
        <f>+'2 CONTEXTO E IDENTIFICACIÓN'!F27</f>
        <v xml:space="preserve">  </v>
      </c>
      <c r="C80" s="447" t="str">
        <f>+'3 PROBABIL E IMPACTO INHERENTE'!E27</f>
        <v/>
      </c>
      <c r="D80" s="450" t="str">
        <f>+'3 PROBABIL E IMPACTO INHERENTE'!M27</f>
        <v/>
      </c>
      <c r="E80" s="68">
        <v>1</v>
      </c>
      <c r="F80" s="71"/>
      <c r="G80" s="71"/>
      <c r="H80" s="71"/>
      <c r="I80" s="318" t="str">
        <f t="shared" si="33"/>
        <v xml:space="preserve">  </v>
      </c>
      <c r="J80" s="5"/>
      <c r="K80" s="64" t="str">
        <f>+IF(J80='11 FORMULAS'!$E$4,'11 FORMULAS'!$F$4,IF(J80='11 FORMULAS'!$E$5,'11 FORMULAS'!$F$5,IF(J80='11 FORMULAS'!$E$6,'11 FORMULAS'!$F$6,"")))</f>
        <v/>
      </c>
      <c r="L80" s="64" t="str">
        <f>+IF(OR(J80='11 FORMULAS'!$O$4,J80='11 FORMULAS'!$O$5),'11 FORMULAS'!$P$5,IF(J80='11 FORMULAS'!$O$6,'11 FORMULAS'!$P$6,""))</f>
        <v/>
      </c>
      <c r="M80" s="5"/>
      <c r="N80" s="64" t="str">
        <f>+IF(M80='11 FORMULAS'!$H$4,'11 FORMULAS'!$I$4,IF(M80='11 FORMULAS'!$H$5,'11 FORMULAS'!$I$5,""))</f>
        <v/>
      </c>
      <c r="O80" s="6"/>
      <c r="P80" s="6"/>
      <c r="Q80" s="6"/>
      <c r="R80" s="333" t="str">
        <f>+IFERROR(K80+N80,"")</f>
        <v/>
      </c>
      <c r="S80" s="333" t="str">
        <f>IF(L80='11 FORMULAS'!$P$5,C80-(C80*R80),C80)</f>
        <v/>
      </c>
      <c r="T80" s="333" t="str">
        <f>IF(L80='11 FORMULAS'!$P$6,D80-(D80*R80),D80)</f>
        <v/>
      </c>
      <c r="U80" s="435" t="str">
        <f>+IF(S83="","",S83)</f>
        <v/>
      </c>
      <c r="V80" s="438" t="str">
        <f>+IF(T83="","",T83)</f>
        <v/>
      </c>
      <c r="X80" s="329"/>
      <c r="Y80" s="330"/>
      <c r="Z80" s="330"/>
    </row>
    <row r="81" spans="1:26" ht="29.45" customHeight="1" x14ac:dyDescent="0.25">
      <c r="A81" s="442"/>
      <c r="B81" s="445"/>
      <c r="C81" s="448"/>
      <c r="D81" s="451"/>
      <c r="E81" s="69">
        <v>2</v>
      </c>
      <c r="F81" s="231"/>
      <c r="G81" s="231"/>
      <c r="H81" s="231"/>
      <c r="I81" s="319" t="str">
        <f t="shared" si="33"/>
        <v xml:space="preserve">  </v>
      </c>
      <c r="J81" s="1"/>
      <c r="K81" s="65" t="str">
        <f>+IF(J81='11 FORMULAS'!$E$4,'11 FORMULAS'!$F$4,IF(J81='11 FORMULAS'!$E$5,'11 FORMULAS'!$F$5,IF(J81='11 FORMULAS'!$E$6,'11 FORMULAS'!$F$6,"")))</f>
        <v/>
      </c>
      <c r="L81" s="65" t="str">
        <f>+IF(OR(J81='11 FORMULAS'!$O$4,J81='11 FORMULAS'!$O$5),'11 FORMULAS'!$P$5,IF(J81='11 FORMULAS'!$O$6,'11 FORMULAS'!$P$6,""))</f>
        <v/>
      </c>
      <c r="M81" s="1"/>
      <c r="N81" s="65" t="str">
        <f>+IF(M81='11 FORMULAS'!$H$4,'11 FORMULAS'!$I$4,IF(M81='11 FORMULAS'!$H$5,'11 FORMULAS'!$I$5,""))</f>
        <v/>
      </c>
      <c r="O81" s="4"/>
      <c r="P81" s="4"/>
      <c r="Q81" s="4"/>
      <c r="R81" s="334" t="str">
        <f t="shared" ref="R81" si="38">+IFERROR(K81+N81,"")</f>
        <v/>
      </c>
      <c r="S81" s="334" t="str">
        <f>IF(L81='11 FORMULAS'!$P$5,S80-(S80*R81),S80)</f>
        <v/>
      </c>
      <c r="T81" s="334" t="str">
        <f>IF(L81='11 FORMULAS'!$P$6,T80-(T80*R81),T80)</f>
        <v/>
      </c>
      <c r="U81" s="436"/>
      <c r="V81" s="439"/>
      <c r="X81" s="329"/>
      <c r="Y81" s="330"/>
      <c r="Z81" s="330"/>
    </row>
    <row r="82" spans="1:26" ht="29.45" customHeight="1" x14ac:dyDescent="0.25">
      <c r="A82" s="442"/>
      <c r="B82" s="445"/>
      <c r="C82" s="448"/>
      <c r="D82" s="451"/>
      <c r="E82" s="69">
        <v>3</v>
      </c>
      <c r="F82" s="231"/>
      <c r="G82" s="231"/>
      <c r="H82" s="231"/>
      <c r="I82" s="319" t="str">
        <f t="shared" si="33"/>
        <v xml:space="preserve">  </v>
      </c>
      <c r="J82" s="1"/>
      <c r="K82" s="65" t="str">
        <f>+IF(J82='11 FORMULAS'!$E$4,'11 FORMULAS'!$F$4,IF(J82='11 FORMULAS'!$E$5,'11 FORMULAS'!$F$5,IF(J82='11 FORMULAS'!$E$6,'11 FORMULAS'!$F$6,"")))</f>
        <v/>
      </c>
      <c r="L82" s="65" t="str">
        <f>+IF(OR(J82='11 FORMULAS'!$O$4,J82='11 FORMULAS'!$O$5),'11 FORMULAS'!$P$5,IF(J82='11 FORMULAS'!$O$6,'11 FORMULAS'!$P$6,""))</f>
        <v/>
      </c>
      <c r="M82" s="1"/>
      <c r="N82" s="65" t="str">
        <f>+IF(M82='11 FORMULAS'!$H$4,'11 FORMULAS'!$I$4,IF(M82='11 FORMULAS'!$H$5,'11 FORMULAS'!$I$5,""))</f>
        <v/>
      </c>
      <c r="O82" s="4"/>
      <c r="P82" s="4"/>
      <c r="Q82" s="4"/>
      <c r="R82" s="334" t="str">
        <f>+IFERROR(K82+N82,"")</f>
        <v/>
      </c>
      <c r="S82" s="334" t="str">
        <f>IF(L82='11 FORMULAS'!$P$5,S81-(S81*R82),S81)</f>
        <v/>
      </c>
      <c r="T82" s="334" t="str">
        <f>IF(L82='11 FORMULAS'!$P$6,T81-(T81*R82),T81)</f>
        <v/>
      </c>
      <c r="U82" s="436"/>
      <c r="V82" s="439"/>
      <c r="X82" s="329"/>
      <c r="Y82" s="330"/>
      <c r="Z82" s="330"/>
    </row>
    <row r="83" spans="1:26" ht="29.45" customHeight="1" thickBot="1" x14ac:dyDescent="0.3">
      <c r="A83" s="443"/>
      <c r="B83" s="446"/>
      <c r="C83" s="449"/>
      <c r="D83" s="452"/>
      <c r="E83" s="70">
        <v>4</v>
      </c>
      <c r="F83" s="232"/>
      <c r="G83" s="232"/>
      <c r="H83" s="232"/>
      <c r="I83" s="320" t="str">
        <f t="shared" si="33"/>
        <v xml:space="preserve">  </v>
      </c>
      <c r="J83" s="7"/>
      <c r="K83" s="66" t="str">
        <f>+IF(J83='11 FORMULAS'!$E$4,'11 FORMULAS'!$F$4,IF(J83='11 FORMULAS'!$E$5,'11 FORMULAS'!$F$5,IF(J83='11 FORMULAS'!$E$6,'11 FORMULAS'!$F$6,"")))</f>
        <v/>
      </c>
      <c r="L83" s="66" t="str">
        <f>+IF(OR(J83='11 FORMULAS'!$O$4,J83='11 FORMULAS'!$O$5),'11 FORMULAS'!$P$5,IF(J83='11 FORMULAS'!$O$6,'11 FORMULAS'!$P$6,""))</f>
        <v/>
      </c>
      <c r="M83" s="7"/>
      <c r="N83" s="66" t="str">
        <f>+IF(M83='11 FORMULAS'!$H$4,'11 FORMULAS'!$I$4,IF(M83='11 FORMULAS'!$H$5,'11 FORMULAS'!$I$5,""))</f>
        <v/>
      </c>
      <c r="O83" s="8"/>
      <c r="P83" s="8"/>
      <c r="Q83" s="8"/>
      <c r="R83" s="335" t="str">
        <f t="shared" ref="R83" si="39">+IFERROR(K83+N83,"")</f>
        <v/>
      </c>
      <c r="S83" s="335" t="str">
        <f>IF(L83='11 FORMULAS'!$P$5,S82-(S82*R83),S82)</f>
        <v/>
      </c>
      <c r="T83" s="335" t="str">
        <f>IF(L83='11 FORMULAS'!$P$6,T82-(T82*R83),T82)</f>
        <v/>
      </c>
      <c r="U83" s="437"/>
      <c r="V83" s="440"/>
    </row>
    <row r="84" spans="1:26" ht="29.45" customHeight="1" x14ac:dyDescent="0.25">
      <c r="A84" s="441" t="str">
        <f>'2 CONTEXTO E IDENTIFICACIÓN'!A28</f>
        <v>R20</v>
      </c>
      <c r="B84" s="444" t="str">
        <f>+'2 CONTEXTO E IDENTIFICACIÓN'!F28</f>
        <v xml:space="preserve">  </v>
      </c>
      <c r="C84" s="447" t="str">
        <f>+'3 PROBABIL E IMPACTO INHERENTE'!E28</f>
        <v/>
      </c>
      <c r="D84" s="450" t="str">
        <f>+'3 PROBABIL E IMPACTO INHERENTE'!M28</f>
        <v/>
      </c>
      <c r="E84" s="68">
        <v>1</v>
      </c>
      <c r="F84" s="71"/>
      <c r="G84" s="71"/>
      <c r="H84" s="71"/>
      <c r="I84" s="318" t="str">
        <f t="shared" si="33"/>
        <v xml:space="preserve">  </v>
      </c>
      <c r="J84" s="5"/>
      <c r="K84" s="64" t="str">
        <f>+IF(J84='11 FORMULAS'!$E$4,'11 FORMULAS'!$F$4,IF(J84='11 FORMULAS'!$E$5,'11 FORMULAS'!$F$5,IF(J84='11 FORMULAS'!$E$6,'11 FORMULAS'!$F$6,"")))</f>
        <v/>
      </c>
      <c r="L84" s="64" t="str">
        <f>+IF(OR(J84='11 FORMULAS'!$O$4,J84='11 FORMULAS'!$O$5),'11 FORMULAS'!$P$5,IF(J84='11 FORMULAS'!$O$6,'11 FORMULAS'!$P$6,""))</f>
        <v/>
      </c>
      <c r="M84" s="5"/>
      <c r="N84" s="64" t="str">
        <f>+IF(M84='11 FORMULAS'!$H$4,'11 FORMULAS'!$I$4,IF(M84='11 FORMULAS'!$H$5,'11 FORMULAS'!$I$5,""))</f>
        <v/>
      </c>
      <c r="O84" s="6"/>
      <c r="P84" s="6"/>
      <c r="Q84" s="6"/>
      <c r="R84" s="333" t="str">
        <f>+IFERROR(K84+N84,"")</f>
        <v/>
      </c>
      <c r="S84" s="333" t="str">
        <f>IF(L84='11 FORMULAS'!$P$5,C84-(C84*R84),C84)</f>
        <v/>
      </c>
      <c r="T84" s="333" t="str">
        <f>IF(L84='11 FORMULAS'!$P$6,D84-(D84*R84),D84)</f>
        <v/>
      </c>
      <c r="U84" s="435" t="str">
        <f>+IF(S87="","",S87)</f>
        <v/>
      </c>
      <c r="V84" s="438" t="str">
        <f>+IF(T87="","",T87)</f>
        <v/>
      </c>
      <c r="X84" s="329"/>
      <c r="Y84" s="330"/>
      <c r="Z84" s="330"/>
    </row>
    <row r="85" spans="1:26" ht="29.45" customHeight="1" x14ac:dyDescent="0.25">
      <c r="A85" s="442"/>
      <c r="B85" s="445"/>
      <c r="C85" s="448"/>
      <c r="D85" s="451"/>
      <c r="E85" s="69">
        <v>2</v>
      </c>
      <c r="F85" s="231"/>
      <c r="G85" s="231"/>
      <c r="H85" s="231"/>
      <c r="I85" s="319" t="str">
        <f t="shared" si="33"/>
        <v xml:space="preserve">  </v>
      </c>
      <c r="J85" s="1"/>
      <c r="K85" s="65" t="str">
        <f>+IF(J85='11 FORMULAS'!$E$4,'11 FORMULAS'!$F$4,IF(J85='11 FORMULAS'!$E$5,'11 FORMULAS'!$F$5,IF(J85='11 FORMULAS'!$E$6,'11 FORMULAS'!$F$6,"")))</f>
        <v/>
      </c>
      <c r="L85" s="65" t="str">
        <f>+IF(OR(J85='11 FORMULAS'!$O$4,J85='11 FORMULAS'!$O$5),'11 FORMULAS'!$P$5,IF(J85='11 FORMULAS'!$O$6,'11 FORMULAS'!$P$6,""))</f>
        <v/>
      </c>
      <c r="M85" s="1"/>
      <c r="N85" s="65" t="str">
        <f>+IF(M85='11 FORMULAS'!$H$4,'11 FORMULAS'!$I$4,IF(M85='11 FORMULAS'!$H$5,'11 FORMULAS'!$I$5,""))</f>
        <v/>
      </c>
      <c r="O85" s="4"/>
      <c r="P85" s="4"/>
      <c r="Q85" s="4"/>
      <c r="R85" s="334" t="str">
        <f t="shared" ref="R85" si="40">+IFERROR(K85+N85,"")</f>
        <v/>
      </c>
      <c r="S85" s="334" t="str">
        <f>IF(L85='11 FORMULAS'!$P$5,S84-(S84*R85),S84)</f>
        <v/>
      </c>
      <c r="T85" s="334" t="str">
        <f>IF(L85='11 FORMULAS'!$P$6,T84-(T84*R85),T84)</f>
        <v/>
      </c>
      <c r="U85" s="436"/>
      <c r="V85" s="439"/>
      <c r="X85" s="329"/>
      <c r="Y85" s="330"/>
      <c r="Z85" s="330"/>
    </row>
    <row r="86" spans="1:26" ht="29.45" customHeight="1" x14ac:dyDescent="0.25">
      <c r="A86" s="442"/>
      <c r="B86" s="445"/>
      <c r="C86" s="448"/>
      <c r="D86" s="451"/>
      <c r="E86" s="69">
        <v>3</v>
      </c>
      <c r="F86" s="231"/>
      <c r="G86" s="231"/>
      <c r="H86" s="231"/>
      <c r="I86" s="319" t="str">
        <f t="shared" si="33"/>
        <v xml:space="preserve">  </v>
      </c>
      <c r="J86" s="1"/>
      <c r="K86" s="65" t="str">
        <f>+IF(J86='11 FORMULAS'!$E$4,'11 FORMULAS'!$F$4,IF(J86='11 FORMULAS'!$E$5,'11 FORMULAS'!$F$5,IF(J86='11 FORMULAS'!$E$6,'11 FORMULAS'!$F$6,"")))</f>
        <v/>
      </c>
      <c r="L86" s="65" t="str">
        <f>+IF(OR(J86='11 FORMULAS'!$O$4,J86='11 FORMULAS'!$O$5),'11 FORMULAS'!$P$5,IF(J86='11 FORMULAS'!$O$6,'11 FORMULAS'!$P$6,""))</f>
        <v/>
      </c>
      <c r="M86" s="1"/>
      <c r="N86" s="65" t="str">
        <f>+IF(M86='11 FORMULAS'!$H$4,'11 FORMULAS'!$I$4,IF(M86='11 FORMULAS'!$H$5,'11 FORMULAS'!$I$5,""))</f>
        <v/>
      </c>
      <c r="O86" s="4"/>
      <c r="P86" s="4"/>
      <c r="Q86" s="4"/>
      <c r="R86" s="334" t="str">
        <f>+IFERROR(K86+N86,"")</f>
        <v/>
      </c>
      <c r="S86" s="334" t="str">
        <f>IF(L86='11 FORMULAS'!$P$5,S85-(S85*R86),S85)</f>
        <v/>
      </c>
      <c r="T86" s="334" t="str">
        <f>IF(L86='11 FORMULAS'!$P$6,T85-(T85*R86),T85)</f>
        <v/>
      </c>
      <c r="U86" s="436"/>
      <c r="V86" s="439"/>
      <c r="X86" s="329"/>
      <c r="Y86" s="330"/>
      <c r="Z86" s="330"/>
    </row>
    <row r="87" spans="1:26" ht="29.45" customHeight="1" thickBot="1" x14ac:dyDescent="0.3">
      <c r="A87" s="443"/>
      <c r="B87" s="446"/>
      <c r="C87" s="449"/>
      <c r="D87" s="452"/>
      <c r="E87" s="70">
        <v>4</v>
      </c>
      <c r="F87" s="232"/>
      <c r="G87" s="232"/>
      <c r="H87" s="232"/>
      <c r="I87" s="320" t="str">
        <f t="shared" si="33"/>
        <v xml:space="preserve">  </v>
      </c>
      <c r="J87" s="7"/>
      <c r="K87" s="66" t="str">
        <f>+IF(J87='11 FORMULAS'!$E$4,'11 FORMULAS'!$F$4,IF(J87='11 FORMULAS'!$E$5,'11 FORMULAS'!$F$5,IF(J87='11 FORMULAS'!$E$6,'11 FORMULAS'!$F$6,"")))</f>
        <v/>
      </c>
      <c r="L87" s="66" t="str">
        <f>+IF(OR(J87='11 FORMULAS'!$O$4,J87='11 FORMULAS'!$O$5),'11 FORMULAS'!$P$5,IF(J87='11 FORMULAS'!$O$6,'11 FORMULAS'!$P$6,""))</f>
        <v/>
      </c>
      <c r="M87" s="7"/>
      <c r="N87" s="66" t="str">
        <f>+IF(M87='11 FORMULAS'!$H$4,'11 FORMULAS'!$I$4,IF(M87='11 FORMULAS'!$H$5,'11 FORMULAS'!$I$5,""))</f>
        <v/>
      </c>
      <c r="O87" s="8"/>
      <c r="P87" s="8"/>
      <c r="Q87" s="8"/>
      <c r="R87" s="335" t="str">
        <f t="shared" ref="R87" si="41">+IFERROR(K87+N87,"")</f>
        <v/>
      </c>
      <c r="S87" s="335" t="str">
        <f>IF(L87='11 FORMULAS'!$P$5,S86-(S86*R87),S86)</f>
        <v/>
      </c>
      <c r="T87" s="335" t="str">
        <f>IF(L87='11 FORMULAS'!$P$6,T86-(T86*R87),T86)</f>
        <v/>
      </c>
      <c r="U87" s="437"/>
      <c r="V87" s="440"/>
    </row>
  </sheetData>
  <sheetProtection formatCells="0" formatColumns="0" formatRows="0" sort="0" autoFilter="0" pivotTables="0"/>
  <autoFilter ref="A7:W87" xr:uid="{00000000-0009-0000-0000-000004000000}"/>
  <dataConsolidate/>
  <mergeCells count="137">
    <mergeCell ref="C6:C7"/>
    <mergeCell ref="C8:C11"/>
    <mergeCell ref="D6:D7"/>
    <mergeCell ref="D8:D11"/>
    <mergeCell ref="R4:R6"/>
    <mergeCell ref="S4:S6"/>
    <mergeCell ref="T4:T6"/>
    <mergeCell ref="A1:A2"/>
    <mergeCell ref="B1:B2"/>
    <mergeCell ref="A6:A7"/>
    <mergeCell ref="B6:B7"/>
    <mergeCell ref="J5:Q5"/>
    <mergeCell ref="E6:E7"/>
    <mergeCell ref="J6:N6"/>
    <mergeCell ref="O6:Q6"/>
    <mergeCell ref="F6:H6"/>
    <mergeCell ref="A28:A31"/>
    <mergeCell ref="B28:B31"/>
    <mergeCell ref="C28:C31"/>
    <mergeCell ref="D28:D31"/>
    <mergeCell ref="A24:A27"/>
    <mergeCell ref="B24:B27"/>
    <mergeCell ref="C24:C27"/>
    <mergeCell ref="D24:D27"/>
    <mergeCell ref="A8:A11"/>
    <mergeCell ref="B8:B11"/>
    <mergeCell ref="A20:A23"/>
    <mergeCell ref="B20:B23"/>
    <mergeCell ref="C20:C23"/>
    <mergeCell ref="D20:D23"/>
    <mergeCell ref="A12:A15"/>
    <mergeCell ref="B12:B15"/>
    <mergeCell ref="C12:C15"/>
    <mergeCell ref="D12:D15"/>
    <mergeCell ref="A16:A19"/>
    <mergeCell ref="B16:B19"/>
    <mergeCell ref="C16:C19"/>
    <mergeCell ref="D16:D19"/>
    <mergeCell ref="A40:A43"/>
    <mergeCell ref="B40:B43"/>
    <mergeCell ref="C40:C43"/>
    <mergeCell ref="D40:D43"/>
    <mergeCell ref="A44:A47"/>
    <mergeCell ref="B44:B47"/>
    <mergeCell ref="C44:C47"/>
    <mergeCell ref="D44:D47"/>
    <mergeCell ref="A32:A35"/>
    <mergeCell ref="B32:B35"/>
    <mergeCell ref="C32:C35"/>
    <mergeCell ref="D32:D35"/>
    <mergeCell ref="A36:A39"/>
    <mergeCell ref="B36:B39"/>
    <mergeCell ref="C36:C39"/>
    <mergeCell ref="D36:D39"/>
    <mergeCell ref="D56:D59"/>
    <mergeCell ref="A60:A63"/>
    <mergeCell ref="B60:B63"/>
    <mergeCell ref="C60:C63"/>
    <mergeCell ref="D60:D63"/>
    <mergeCell ref="A56:A59"/>
    <mergeCell ref="B56:B59"/>
    <mergeCell ref="C56:C59"/>
    <mergeCell ref="A48:A51"/>
    <mergeCell ref="B48:B51"/>
    <mergeCell ref="C48:C51"/>
    <mergeCell ref="D48:D51"/>
    <mergeCell ref="A52:A55"/>
    <mergeCell ref="B52:B55"/>
    <mergeCell ref="C52:C55"/>
    <mergeCell ref="D52:D55"/>
    <mergeCell ref="A64:A67"/>
    <mergeCell ref="B64:B67"/>
    <mergeCell ref="C64:C67"/>
    <mergeCell ref="D64:D67"/>
    <mergeCell ref="A68:A71"/>
    <mergeCell ref="B68:B71"/>
    <mergeCell ref="C68:C71"/>
    <mergeCell ref="D68:D71"/>
    <mergeCell ref="A84:A87"/>
    <mergeCell ref="B84:B87"/>
    <mergeCell ref="C84:C87"/>
    <mergeCell ref="D84:D87"/>
    <mergeCell ref="A72:A75"/>
    <mergeCell ref="B72:B75"/>
    <mergeCell ref="C72:C75"/>
    <mergeCell ref="D72:D75"/>
    <mergeCell ref="A76:A79"/>
    <mergeCell ref="B76:B79"/>
    <mergeCell ref="C76:C79"/>
    <mergeCell ref="D76:D79"/>
    <mergeCell ref="A80:A83"/>
    <mergeCell ref="B80:B83"/>
    <mergeCell ref="C80:C83"/>
    <mergeCell ref="D80:D83"/>
    <mergeCell ref="X4:Z4"/>
    <mergeCell ref="U16:U19"/>
    <mergeCell ref="V16:V19"/>
    <mergeCell ref="U20:U23"/>
    <mergeCell ref="V20:V23"/>
    <mergeCell ref="U8:U11"/>
    <mergeCell ref="V8:V11"/>
    <mergeCell ref="U12:U15"/>
    <mergeCell ref="V12:V15"/>
    <mergeCell ref="U40:U43"/>
    <mergeCell ref="V40:V43"/>
    <mergeCell ref="U44:U47"/>
    <mergeCell ref="V44:V47"/>
    <mergeCell ref="U24:U27"/>
    <mergeCell ref="V24:V27"/>
    <mergeCell ref="U28:U31"/>
    <mergeCell ref="V28:V31"/>
    <mergeCell ref="U32:U35"/>
    <mergeCell ref="V32:V35"/>
    <mergeCell ref="U84:U87"/>
    <mergeCell ref="V84:V87"/>
    <mergeCell ref="B3:D3"/>
    <mergeCell ref="B4:D4"/>
    <mergeCell ref="U72:U75"/>
    <mergeCell ref="V72:V75"/>
    <mergeCell ref="U76:U79"/>
    <mergeCell ref="V76:V79"/>
    <mergeCell ref="U80:U83"/>
    <mergeCell ref="V80:V83"/>
    <mergeCell ref="U60:U63"/>
    <mergeCell ref="V60:V63"/>
    <mergeCell ref="U64:U67"/>
    <mergeCell ref="V64:V67"/>
    <mergeCell ref="U68:U71"/>
    <mergeCell ref="V68:V71"/>
    <mergeCell ref="U48:U51"/>
    <mergeCell ref="V48:V51"/>
    <mergeCell ref="U52:U55"/>
    <mergeCell ref="V52:V55"/>
    <mergeCell ref="U56:U59"/>
    <mergeCell ref="V56:V59"/>
    <mergeCell ref="U36:U39"/>
    <mergeCell ref="V36:V39"/>
  </mergeCells>
  <phoneticPr fontId="0" type="noConversion"/>
  <conditionalFormatting sqref="C8:D8 U8:V8 C12:D12 C16:D16 C20:D20 C24:D24 C28:D28 C32:D32 C36:D36 C40:D40 C44:D44 C48:D48 C52:D52 C56:D56 C60:D60 C64:D64 C68:D68 C72:D72 C76:D76 C80:D80 C84:D84">
    <cfRule type="cellIs" dxfId="159" priority="268" operator="between">
      <formula>$Y$10</formula>
      <formula>$Z$10</formula>
    </cfRule>
    <cfRule type="cellIs" dxfId="158" priority="267" operator="between">
      <formula>$Y$9</formula>
      <formula>$Z$9</formula>
    </cfRule>
    <cfRule type="cellIs" dxfId="157" priority="266" operator="between">
      <formula>$Y$8</formula>
      <formula>$Z$8</formula>
    </cfRule>
    <cfRule type="cellIs" dxfId="156" priority="265" operator="between">
      <formula>$Y$7</formula>
      <formula>$Z$7</formula>
    </cfRule>
    <cfRule type="cellIs" dxfId="155" priority="264" operator="between">
      <formula>$Y$6</formula>
      <formula>$Z$6</formula>
    </cfRule>
  </conditionalFormatting>
  <conditionalFormatting sqref="U12:V12">
    <cfRule type="cellIs" dxfId="154" priority="95" operator="between">
      <formula>$Y$10</formula>
      <formula>$Z$10</formula>
    </cfRule>
    <cfRule type="cellIs" dxfId="153" priority="94" operator="between">
      <formula>$Y$9</formula>
      <formula>$Z$9</formula>
    </cfRule>
    <cfRule type="cellIs" dxfId="152" priority="93" operator="between">
      <formula>$Y$8</formula>
      <formula>$Z$8</formula>
    </cfRule>
    <cfRule type="cellIs" dxfId="151" priority="92" operator="between">
      <formula>$Y$7</formula>
      <formula>$Z$7</formula>
    </cfRule>
    <cfRule type="cellIs" dxfId="150" priority="91" operator="between">
      <formula>$Y$6</formula>
      <formula>$Z$6</formula>
    </cfRule>
  </conditionalFormatting>
  <conditionalFormatting sqref="U16:V16">
    <cfRule type="cellIs" dxfId="149" priority="88" operator="between">
      <formula>$Y$8</formula>
      <formula>$Z$8</formula>
    </cfRule>
    <cfRule type="cellIs" dxfId="148" priority="90" operator="between">
      <formula>$Y$10</formula>
      <formula>$Z$10</formula>
    </cfRule>
    <cfRule type="cellIs" dxfId="147" priority="89" operator="between">
      <formula>$Y$9</formula>
      <formula>$Z$9</formula>
    </cfRule>
    <cfRule type="cellIs" dxfId="146" priority="87" operator="between">
      <formula>$Y$7</formula>
      <formula>$Z$7</formula>
    </cfRule>
    <cfRule type="cellIs" dxfId="145" priority="86" operator="between">
      <formula>$Y$6</formula>
      <formula>$Z$6</formula>
    </cfRule>
  </conditionalFormatting>
  <conditionalFormatting sqref="U20:V20">
    <cfRule type="cellIs" dxfId="144" priority="85" operator="between">
      <formula>$Y$10</formula>
      <formula>$Z$10</formula>
    </cfRule>
    <cfRule type="cellIs" dxfId="143" priority="84" operator="between">
      <formula>$Y$9</formula>
      <formula>$Z$9</formula>
    </cfRule>
    <cfRule type="cellIs" dxfId="142" priority="81" operator="between">
      <formula>$Y$6</formula>
      <formula>$Z$6</formula>
    </cfRule>
    <cfRule type="cellIs" dxfId="141" priority="83" operator="between">
      <formula>$Y$8</formula>
      <formula>$Z$8</formula>
    </cfRule>
    <cfRule type="cellIs" dxfId="140" priority="82" operator="between">
      <formula>$Y$7</formula>
      <formula>$Z$7</formula>
    </cfRule>
  </conditionalFormatting>
  <conditionalFormatting sqref="U24:V24">
    <cfRule type="cellIs" dxfId="139" priority="78" operator="between">
      <formula>$Y$8</formula>
      <formula>$Z$8</formula>
    </cfRule>
    <cfRule type="cellIs" dxfId="138" priority="77" operator="between">
      <formula>$Y$7</formula>
      <formula>$Z$7</formula>
    </cfRule>
    <cfRule type="cellIs" dxfId="137" priority="76" operator="between">
      <formula>$Y$6</formula>
      <formula>$Z$6</formula>
    </cfRule>
    <cfRule type="cellIs" dxfId="136" priority="80" operator="between">
      <formula>$Y$10</formula>
      <formula>$Z$10</formula>
    </cfRule>
    <cfRule type="cellIs" dxfId="135" priority="79" operator="between">
      <formula>$Y$9</formula>
      <formula>$Z$9</formula>
    </cfRule>
  </conditionalFormatting>
  <conditionalFormatting sqref="U28:V28">
    <cfRule type="cellIs" dxfId="134" priority="75" operator="between">
      <formula>$Y$10</formula>
      <formula>$Z$10</formula>
    </cfRule>
    <cfRule type="cellIs" dxfId="133" priority="74" operator="between">
      <formula>$Y$9</formula>
      <formula>$Z$9</formula>
    </cfRule>
    <cfRule type="cellIs" dxfId="132" priority="73" operator="between">
      <formula>$Y$8</formula>
      <formula>$Z$8</formula>
    </cfRule>
    <cfRule type="cellIs" dxfId="131" priority="72" operator="between">
      <formula>$Y$7</formula>
      <formula>$Z$7</formula>
    </cfRule>
    <cfRule type="cellIs" dxfId="130" priority="71" operator="between">
      <formula>$Y$6</formula>
      <formula>$Z$6</formula>
    </cfRule>
  </conditionalFormatting>
  <conditionalFormatting sqref="U32:V32">
    <cfRule type="cellIs" dxfId="129" priority="70" operator="between">
      <formula>$Y$10</formula>
      <formula>$Z$10</formula>
    </cfRule>
    <cfRule type="cellIs" dxfId="128" priority="69" operator="between">
      <formula>$Y$9</formula>
      <formula>$Z$9</formula>
    </cfRule>
    <cfRule type="cellIs" dxfId="127" priority="68" operator="between">
      <formula>$Y$8</formula>
      <formula>$Z$8</formula>
    </cfRule>
    <cfRule type="cellIs" dxfId="126" priority="67" operator="between">
      <formula>$Y$7</formula>
      <formula>$Z$7</formula>
    </cfRule>
    <cfRule type="cellIs" dxfId="125" priority="66" operator="between">
      <formula>$Y$6</formula>
      <formula>$Z$6</formula>
    </cfRule>
  </conditionalFormatting>
  <conditionalFormatting sqref="U36:V36">
    <cfRule type="cellIs" dxfId="124" priority="63" operator="between">
      <formula>$Y$8</formula>
      <formula>$Z$8</formula>
    </cfRule>
    <cfRule type="cellIs" dxfId="123" priority="65" operator="between">
      <formula>$Y$10</formula>
      <formula>$Z$10</formula>
    </cfRule>
    <cfRule type="cellIs" dxfId="122" priority="64" operator="between">
      <formula>$Y$9</formula>
      <formula>$Z$9</formula>
    </cfRule>
    <cfRule type="cellIs" dxfId="121" priority="62" operator="between">
      <formula>$Y$7</formula>
      <formula>$Z$7</formula>
    </cfRule>
    <cfRule type="cellIs" dxfId="120" priority="61" operator="between">
      <formula>$Y$6</formula>
      <formula>$Z$6</formula>
    </cfRule>
  </conditionalFormatting>
  <conditionalFormatting sqref="U40:V40">
    <cfRule type="cellIs" dxfId="119" priority="59" operator="between">
      <formula>$Y$9</formula>
      <formula>$Z$9</formula>
    </cfRule>
    <cfRule type="cellIs" dxfId="118" priority="58" operator="between">
      <formula>$Y$8</formula>
      <formula>$Z$8</formula>
    </cfRule>
    <cfRule type="cellIs" dxfId="117" priority="60" operator="between">
      <formula>$Y$10</formula>
      <formula>$Z$10</formula>
    </cfRule>
    <cfRule type="cellIs" dxfId="116" priority="56" operator="between">
      <formula>$Y$6</formula>
      <formula>$Z$6</formula>
    </cfRule>
    <cfRule type="cellIs" dxfId="115" priority="57" operator="between">
      <formula>$Y$7</formula>
      <formula>$Z$7</formula>
    </cfRule>
  </conditionalFormatting>
  <conditionalFormatting sqref="U44:V44">
    <cfRule type="cellIs" dxfId="114" priority="51" operator="between">
      <formula>$Y$6</formula>
      <formula>$Z$6</formula>
    </cfRule>
    <cfRule type="cellIs" dxfId="113" priority="52" operator="between">
      <formula>$Y$7</formula>
      <formula>$Z$7</formula>
    </cfRule>
    <cfRule type="cellIs" dxfId="112" priority="53" operator="between">
      <formula>$Y$8</formula>
      <formula>$Z$8</formula>
    </cfRule>
    <cfRule type="cellIs" dxfId="111" priority="54" operator="between">
      <formula>$Y$9</formula>
      <formula>$Z$9</formula>
    </cfRule>
    <cfRule type="cellIs" dxfId="110" priority="55" operator="between">
      <formula>$Y$10</formula>
      <formula>$Z$10</formula>
    </cfRule>
  </conditionalFormatting>
  <conditionalFormatting sqref="U48:V48">
    <cfRule type="cellIs" dxfId="109" priority="49" operator="between">
      <formula>$Y$9</formula>
      <formula>$Z$9</formula>
    </cfRule>
    <cfRule type="cellIs" dxfId="108" priority="50" operator="between">
      <formula>$Y$10</formula>
      <formula>$Z$10</formula>
    </cfRule>
    <cfRule type="cellIs" dxfId="107" priority="48" operator="between">
      <formula>$Y$8</formula>
      <formula>$Z$8</formula>
    </cfRule>
    <cfRule type="cellIs" dxfId="106" priority="47" operator="between">
      <formula>$Y$7</formula>
      <formula>$Z$7</formula>
    </cfRule>
    <cfRule type="cellIs" dxfId="105" priority="46" operator="between">
      <formula>$Y$6</formula>
      <formula>$Z$6</formula>
    </cfRule>
  </conditionalFormatting>
  <conditionalFormatting sqref="U52:V52">
    <cfRule type="cellIs" dxfId="104" priority="45" operator="between">
      <formula>$Y$10</formula>
      <formula>$Z$10</formula>
    </cfRule>
    <cfRule type="cellIs" dxfId="103" priority="44" operator="between">
      <formula>$Y$9</formula>
      <formula>$Z$9</formula>
    </cfRule>
    <cfRule type="cellIs" dxfId="102" priority="43" operator="between">
      <formula>$Y$8</formula>
      <formula>$Z$8</formula>
    </cfRule>
    <cfRule type="cellIs" dxfId="101" priority="42" operator="between">
      <formula>$Y$7</formula>
      <formula>$Z$7</formula>
    </cfRule>
    <cfRule type="cellIs" dxfId="100" priority="41" operator="between">
      <formula>$Y$6</formula>
      <formula>$Z$6</formula>
    </cfRule>
  </conditionalFormatting>
  <conditionalFormatting sqref="U56:V56">
    <cfRule type="cellIs" dxfId="99" priority="39" operator="between">
      <formula>$Y$9</formula>
      <formula>$Z$9</formula>
    </cfRule>
    <cfRule type="cellIs" dxfId="98" priority="40" operator="between">
      <formula>$Y$10</formula>
      <formula>$Z$10</formula>
    </cfRule>
    <cfRule type="cellIs" dxfId="97" priority="38" operator="between">
      <formula>$Y$8</formula>
      <formula>$Z$8</formula>
    </cfRule>
    <cfRule type="cellIs" dxfId="96" priority="37" operator="between">
      <formula>$Y$7</formula>
      <formula>$Z$7</formula>
    </cfRule>
    <cfRule type="cellIs" dxfId="95" priority="36" operator="between">
      <formula>$Y$6</formula>
      <formula>$Z$6</formula>
    </cfRule>
  </conditionalFormatting>
  <conditionalFormatting sqref="U60:V60">
    <cfRule type="cellIs" dxfId="94" priority="35" operator="between">
      <formula>$Y$10</formula>
      <formula>$Z$10</formula>
    </cfRule>
    <cfRule type="cellIs" dxfId="93" priority="34" operator="between">
      <formula>$Y$9</formula>
      <formula>$Z$9</formula>
    </cfRule>
    <cfRule type="cellIs" dxfId="92" priority="33" operator="between">
      <formula>$Y$8</formula>
      <formula>$Z$8</formula>
    </cfRule>
    <cfRule type="cellIs" dxfId="91" priority="32" operator="between">
      <formula>$Y$7</formula>
      <formula>$Z$7</formula>
    </cfRule>
    <cfRule type="cellIs" dxfId="90" priority="31" operator="between">
      <formula>$Y$6</formula>
      <formula>$Z$6</formula>
    </cfRule>
  </conditionalFormatting>
  <conditionalFormatting sqref="U64:V64">
    <cfRule type="cellIs" dxfId="89" priority="30" operator="between">
      <formula>$Y$10</formula>
      <formula>$Z$10</formula>
    </cfRule>
    <cfRule type="cellIs" dxfId="88" priority="29" operator="between">
      <formula>$Y$9</formula>
      <formula>$Z$9</formula>
    </cfRule>
    <cfRule type="cellIs" dxfId="87" priority="28" operator="between">
      <formula>$Y$8</formula>
      <formula>$Z$8</formula>
    </cfRule>
    <cfRule type="cellIs" dxfId="86" priority="27" operator="between">
      <formula>$Y$7</formula>
      <formula>$Z$7</formula>
    </cfRule>
    <cfRule type="cellIs" dxfId="85" priority="26" operator="between">
      <formula>$Y$6</formula>
      <formula>$Z$6</formula>
    </cfRule>
  </conditionalFormatting>
  <conditionalFormatting sqref="U68:V68">
    <cfRule type="cellIs" dxfId="84" priority="25" operator="between">
      <formula>$Y$10</formula>
      <formula>$Z$10</formula>
    </cfRule>
    <cfRule type="cellIs" dxfId="83" priority="24" operator="between">
      <formula>$Y$9</formula>
      <formula>$Z$9</formula>
    </cfRule>
    <cfRule type="cellIs" dxfId="82" priority="23" operator="between">
      <formula>$Y$8</formula>
      <formula>$Z$8</formula>
    </cfRule>
    <cfRule type="cellIs" dxfId="81" priority="22" operator="between">
      <formula>$Y$7</formula>
      <formula>$Z$7</formula>
    </cfRule>
    <cfRule type="cellIs" dxfId="80" priority="21" operator="between">
      <formula>$Y$6</formula>
      <formula>$Z$6</formula>
    </cfRule>
  </conditionalFormatting>
  <conditionalFormatting sqref="U72:V72">
    <cfRule type="cellIs" dxfId="79" priority="20" operator="between">
      <formula>$Y$10</formula>
      <formula>$Z$10</formula>
    </cfRule>
    <cfRule type="cellIs" dxfId="78" priority="19" operator="between">
      <formula>$Y$9</formula>
      <formula>$Z$9</formula>
    </cfRule>
    <cfRule type="cellIs" dxfId="77" priority="18" operator="between">
      <formula>$Y$8</formula>
      <formula>$Z$8</formula>
    </cfRule>
    <cfRule type="cellIs" dxfId="76" priority="17" operator="between">
      <formula>$Y$7</formula>
      <formula>$Z$7</formula>
    </cfRule>
    <cfRule type="cellIs" dxfId="75" priority="16" operator="between">
      <formula>$Y$6</formula>
      <formula>$Z$6</formula>
    </cfRule>
  </conditionalFormatting>
  <conditionalFormatting sqref="U76:V76">
    <cfRule type="cellIs" dxfId="74" priority="13" operator="between">
      <formula>$Y$8</formula>
      <formula>$Z$8</formula>
    </cfRule>
    <cfRule type="cellIs" dxfId="73" priority="15" operator="between">
      <formula>$Y$10</formula>
      <formula>$Z$10</formula>
    </cfRule>
    <cfRule type="cellIs" dxfId="72" priority="14" operator="between">
      <formula>$Y$9</formula>
      <formula>$Z$9</formula>
    </cfRule>
    <cfRule type="cellIs" dxfId="71" priority="12" operator="between">
      <formula>$Y$7</formula>
      <formula>$Z$7</formula>
    </cfRule>
    <cfRule type="cellIs" dxfId="70" priority="11" operator="between">
      <formula>$Y$6</formula>
      <formula>$Z$6</formula>
    </cfRule>
  </conditionalFormatting>
  <conditionalFormatting sqref="U80:V80">
    <cfRule type="cellIs" dxfId="69" priority="10" operator="between">
      <formula>$Y$10</formula>
      <formula>$Z$10</formula>
    </cfRule>
    <cfRule type="cellIs" dxfId="68" priority="9" operator="between">
      <formula>$Y$9</formula>
      <formula>$Z$9</formula>
    </cfRule>
    <cfRule type="cellIs" dxfId="67" priority="8" operator="between">
      <formula>$Y$8</formula>
      <formula>$Z$8</formula>
    </cfRule>
    <cfRule type="cellIs" dxfId="66" priority="7" operator="between">
      <formula>$Y$7</formula>
      <formula>$Z$7</formula>
    </cfRule>
    <cfRule type="cellIs" dxfId="65" priority="6" operator="between">
      <formula>$Y$6</formula>
      <formula>$Z$6</formula>
    </cfRule>
  </conditionalFormatting>
  <conditionalFormatting sqref="U84:V84">
    <cfRule type="cellIs" dxfId="64" priority="2" operator="between">
      <formula>$Y$7</formula>
      <formula>$Z$7</formula>
    </cfRule>
    <cfRule type="cellIs" dxfId="63" priority="3" operator="between">
      <formula>$Y$8</formula>
      <formula>$Z$8</formula>
    </cfRule>
    <cfRule type="cellIs" dxfId="62" priority="4" operator="between">
      <formula>$Y$9</formula>
      <formula>$Z$9</formula>
    </cfRule>
    <cfRule type="cellIs" dxfId="61" priority="5" operator="between">
      <formula>$Y$10</formula>
      <formula>$Z$10</formula>
    </cfRule>
    <cfRule type="cellIs" dxfId="60" priority="1" operator="between">
      <formula>$Y$6</formula>
      <formula>$Z$6</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27"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400-000000000000}">
          <x14:formula1>
            <xm:f>'11 FORMULAS'!$E$4:$E$7</xm:f>
          </x14:formula1>
          <xm:sqref>J8:J87</xm:sqref>
        </x14:dataValidation>
        <x14:dataValidation type="list" allowBlank="1" showInputMessage="1" showErrorMessage="1" xr:uid="{00000000-0002-0000-0400-000001000000}">
          <x14:formula1>
            <xm:f>'11 FORMULAS'!$H$4:$H$6</xm:f>
          </x14:formula1>
          <xm:sqref>M8:M87</xm:sqref>
        </x14:dataValidation>
        <x14:dataValidation type="list" allowBlank="1" showInputMessage="1" showErrorMessage="1" xr:uid="{00000000-0002-0000-0400-000002000000}">
          <x14:formula1>
            <xm:f>'11 FORMULAS'!$K$4:$K$6</xm:f>
          </x14:formula1>
          <xm:sqref>O8:O87</xm:sqref>
        </x14:dataValidation>
        <x14:dataValidation type="list" allowBlank="1" showInputMessage="1" showErrorMessage="1" xr:uid="{00000000-0002-0000-0400-000003000000}">
          <x14:formula1>
            <xm:f>'11 FORMULAS'!$L$4:$L$6</xm:f>
          </x14:formula1>
          <xm:sqref>P8:P87</xm:sqref>
        </x14:dataValidation>
        <x14:dataValidation type="list" allowBlank="1" showInputMessage="1" showErrorMessage="1" xr:uid="{00000000-0002-0000-0400-000004000000}">
          <x14:formula1>
            <xm:f>'11 FORMULAS'!$M$4:$M$6</xm:f>
          </x14:formula1>
          <xm:sqref>Q8:Q87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5"/>
  <sheetViews>
    <sheetView showGridLines="0" zoomScale="85" zoomScaleNormal="85" workbookViewId="0">
      <pane xSplit="1" ySplit="8" topLeftCell="B19" activePane="bottomRight" state="frozen"/>
      <selection pane="topRight" activeCell="B1" sqref="B1"/>
      <selection pane="bottomLeft" activeCell="A7" sqref="A7"/>
      <selection pane="bottomRight" activeCell="B22" sqref="B22"/>
    </sheetView>
  </sheetViews>
  <sheetFormatPr baseColWidth="10" defaultColWidth="14.28515625" defaultRowHeight="12.75" x14ac:dyDescent="0.25"/>
  <cols>
    <col min="1" max="1" width="11.42578125" style="87" customWidth="1"/>
    <col min="2" max="2" width="30.42578125" style="92" customWidth="1"/>
    <col min="3" max="3" width="13.28515625" style="92" customWidth="1"/>
    <col min="4" max="4" width="13" style="92" customWidth="1"/>
    <col min="5" max="5" width="16.42578125" style="137" customWidth="1"/>
    <col min="6" max="6" width="10.140625" style="137" customWidth="1"/>
    <col min="7" max="7" width="15.42578125" style="92" customWidth="1"/>
    <col min="8" max="8" width="10.140625" style="92" bestFit="1" customWidth="1"/>
    <col min="9" max="9" width="7.42578125" style="92" customWidth="1"/>
    <col min="10" max="10" width="14" style="92" customWidth="1"/>
    <col min="11" max="15" width="12.42578125" style="92" customWidth="1"/>
    <col min="16" max="16" width="3.85546875" style="92" customWidth="1"/>
    <col min="17" max="17" width="4.85546875" style="87" customWidth="1"/>
    <col min="18" max="18" width="5.85546875" style="87" bestFit="1" customWidth="1"/>
    <col min="19" max="24" width="14" style="87" customWidth="1"/>
    <col min="25" max="29" width="11.42578125" style="87" customWidth="1"/>
    <col min="30" max="30" width="5.42578125" style="87" bestFit="1" customWidth="1"/>
    <col min="31" max="31" width="26.85546875" style="87" customWidth="1"/>
    <col min="32" max="36" width="22.85546875" style="92" customWidth="1"/>
    <col min="37" max="37" width="23.42578125" style="87" customWidth="1"/>
    <col min="38" max="265" width="11.42578125" style="87" customWidth="1"/>
    <col min="266" max="266" width="12.7109375" style="87" customWidth="1"/>
    <col min="267" max="267" width="47" style="87" customWidth="1"/>
    <col min="268" max="268" width="35" style="87" customWidth="1"/>
    <col min="269" max="16384" width="14.28515625" style="87"/>
  </cols>
  <sheetData>
    <row r="1" spans="1:38" s="75" customFormat="1" ht="36" customHeight="1" x14ac:dyDescent="0.2">
      <c r="A1" s="425"/>
      <c r="B1" s="431" t="str">
        <f>+'2 CONTEXTO E IDENTIFICACIÓN'!C1</f>
        <v>MAPA DE RIESGOS</v>
      </c>
      <c r="C1" s="50" t="str">
        <f>+'2 CONTEXTO E IDENTIFICACIÓN'!D1</f>
        <v>CÓDIGO:</v>
      </c>
      <c r="D1" s="131">
        <f>+'2 CONTEXTO E IDENTIFICACIÓN'!E1</f>
        <v>0</v>
      </c>
      <c r="E1" s="132"/>
      <c r="F1" s="9"/>
      <c r="G1" s="241" t="str">
        <f>+'2 CONTEXTO E IDENTIFICACIÓN'!$G$4</f>
        <v>Elaboración o Actualización:</v>
      </c>
      <c r="H1" s="262" t="str">
        <f>+IF('2 CONTEXTO E IDENTIFICACIÓN'!$H$4="","",'2 CONTEXTO E IDENTIFICACIÓN'!$H$4)</f>
        <v/>
      </c>
      <c r="I1" s="20"/>
      <c r="J1" s="20"/>
      <c r="AF1" s="76"/>
      <c r="AG1" s="76"/>
      <c r="AH1" s="76"/>
      <c r="AI1" s="76"/>
      <c r="AJ1" s="76"/>
    </row>
    <row r="2" spans="1:38" s="75" customFormat="1" ht="36" customHeight="1" x14ac:dyDescent="0.2">
      <c r="A2" s="425"/>
      <c r="B2" s="431"/>
      <c r="C2" s="50" t="str">
        <f>+'2 CONTEXTO E IDENTIFICACIÓN'!D2</f>
        <v>VERSIÓN:</v>
      </c>
      <c r="D2" s="131">
        <f>+'2 CONTEXTO E IDENTIFICACIÓN'!E2</f>
        <v>0</v>
      </c>
      <c r="E2" s="132"/>
      <c r="G2" s="244" t="str">
        <f>+'2 CONTEXTO E IDENTIFICACIÓN'!$E$5</f>
        <v>Vigencia del:</v>
      </c>
      <c r="H2" s="242" t="str">
        <f>+IF('2 CONTEXTO E IDENTIFICACIÓN'!$F$5="","",'2 CONTEXTO E IDENTIFICACIÓN'!$F$5)</f>
        <v/>
      </c>
      <c r="I2" s="243" t="s">
        <v>111</v>
      </c>
      <c r="J2" s="240" t="str">
        <f>+IF('2 CONTEXTO E IDENTIFICACIÓN'!$H$5="","",'2 CONTEXTO E IDENTIFICACIÓN'!$H$5)</f>
        <v/>
      </c>
      <c r="K2" s="78"/>
      <c r="L2" s="78"/>
      <c r="M2" s="78"/>
      <c r="N2" s="78"/>
      <c r="O2" s="78"/>
      <c r="P2" s="77"/>
      <c r="AF2" s="76"/>
      <c r="AG2" s="76"/>
      <c r="AH2" s="76"/>
      <c r="AI2" s="76"/>
      <c r="AJ2" s="76"/>
    </row>
    <row r="3" spans="1:38" s="75" customFormat="1" x14ac:dyDescent="0.2">
      <c r="A3" s="79"/>
      <c r="B3" s="77"/>
      <c r="C3" s="245"/>
      <c r="D3" s="245"/>
      <c r="E3" s="132"/>
      <c r="F3" s="265"/>
      <c r="G3" s="265"/>
      <c r="H3" s="266"/>
      <c r="I3" s="267"/>
      <c r="J3" s="238"/>
      <c r="K3" s="78"/>
      <c r="L3" s="78"/>
      <c r="M3" s="78"/>
      <c r="N3" s="78"/>
      <c r="O3" s="78"/>
      <c r="P3" s="77"/>
      <c r="AF3" s="76"/>
      <c r="AG3" s="76"/>
      <c r="AH3" s="76"/>
      <c r="AI3" s="76"/>
      <c r="AJ3" s="76"/>
    </row>
    <row r="4" spans="1:38" s="75" customFormat="1" ht="15" x14ac:dyDescent="0.2">
      <c r="A4" s="19" t="s">
        <v>158</v>
      </c>
      <c r="B4" s="415" t="str">
        <f>+IF('2 CONTEXTO E IDENTIFICACIÓN'!$C$4="","",'2 CONTEXTO E IDENTIFICACIÓN'!$C$4)</f>
        <v/>
      </c>
      <c r="C4" s="415"/>
      <c r="D4" s="415"/>
      <c r="E4" s="73"/>
      <c r="F4" s="133"/>
      <c r="AF4" s="76"/>
      <c r="AG4" s="76"/>
      <c r="AH4" s="76"/>
      <c r="AI4" s="76"/>
      <c r="AJ4" s="76"/>
    </row>
    <row r="5" spans="1:38" s="75" customFormat="1" ht="30.75" thickBot="1" x14ac:dyDescent="0.25">
      <c r="A5" s="19" t="s">
        <v>156</v>
      </c>
      <c r="B5" s="415" t="str">
        <f>+IF('2 CONTEXTO E IDENTIFICACIÓN'!$E$4="","",'2 CONTEXTO E IDENTIFICACIÓN'!$E$4)</f>
        <v/>
      </c>
      <c r="C5" s="416"/>
      <c r="D5" s="416"/>
      <c r="E5" s="73"/>
      <c r="F5" s="133"/>
      <c r="AF5" s="76"/>
      <c r="AG5" s="76"/>
      <c r="AH5" s="76"/>
      <c r="AI5" s="76"/>
      <c r="AJ5" s="76"/>
    </row>
    <row r="6" spans="1:38" s="75" customFormat="1" ht="13.5" thickBot="1" x14ac:dyDescent="0.25">
      <c r="D6" s="77"/>
      <c r="E6" s="52"/>
      <c r="F6" s="133"/>
      <c r="I6" s="432" t="s">
        <v>23</v>
      </c>
      <c r="J6" s="433"/>
      <c r="K6" s="433"/>
      <c r="L6" s="433"/>
      <c r="M6" s="433"/>
      <c r="N6" s="433"/>
      <c r="O6" s="434"/>
      <c r="R6" s="80"/>
      <c r="S6" s="81"/>
      <c r="T6" s="423" t="s">
        <v>87</v>
      </c>
      <c r="U6" s="423"/>
      <c r="V6" s="423"/>
      <c r="W6" s="423"/>
      <c r="X6" s="424"/>
      <c r="AF6" s="76"/>
      <c r="AG6" s="76"/>
      <c r="AH6" s="76"/>
      <c r="AI6" s="76"/>
      <c r="AJ6" s="76"/>
    </row>
    <row r="7" spans="1:38" x14ac:dyDescent="0.25">
      <c r="A7" s="134"/>
      <c r="B7" s="134"/>
      <c r="C7" s="84"/>
      <c r="D7" s="134"/>
      <c r="E7" s="426" t="s">
        <v>118</v>
      </c>
      <c r="F7" s="426"/>
      <c r="G7" s="426"/>
      <c r="H7" s="84"/>
      <c r="I7" s="85"/>
      <c r="J7" s="86"/>
      <c r="K7" s="423" t="s">
        <v>87</v>
      </c>
      <c r="L7" s="423"/>
      <c r="M7" s="423"/>
      <c r="N7" s="423"/>
      <c r="O7" s="424"/>
      <c r="P7" s="84"/>
      <c r="R7" s="88"/>
      <c r="T7" s="89">
        <v>0.2</v>
      </c>
      <c r="U7" s="89">
        <v>0.4</v>
      </c>
      <c r="V7" s="89">
        <v>0.6</v>
      </c>
      <c r="W7" s="89">
        <v>0.8</v>
      </c>
      <c r="X7" s="90">
        <v>1</v>
      </c>
      <c r="Y7" s="91"/>
      <c r="Z7" s="91"/>
      <c r="AA7" s="91"/>
      <c r="AB7" s="91"/>
      <c r="AC7" s="91"/>
      <c r="AD7" s="91"/>
      <c r="AE7" s="91"/>
    </row>
    <row r="8" spans="1:38" ht="39.950000000000003" customHeight="1" x14ac:dyDescent="0.2">
      <c r="A8" s="95" t="s">
        <v>196</v>
      </c>
      <c r="B8" s="95" t="s">
        <v>1</v>
      </c>
      <c r="C8" s="95" t="s">
        <v>9</v>
      </c>
      <c r="D8" s="95" t="s">
        <v>9</v>
      </c>
      <c r="E8" s="95" t="s">
        <v>54</v>
      </c>
      <c r="F8" s="95" t="s">
        <v>87</v>
      </c>
      <c r="G8" s="95" t="s">
        <v>204</v>
      </c>
      <c r="H8" s="84"/>
      <c r="I8" s="88"/>
      <c r="J8" s="97"/>
      <c r="K8" s="98" t="s">
        <v>65</v>
      </c>
      <c r="L8" s="98" t="s">
        <v>7</v>
      </c>
      <c r="M8" s="98" t="s">
        <v>5</v>
      </c>
      <c r="N8" s="98" t="s">
        <v>6</v>
      </c>
      <c r="O8" s="99" t="s">
        <v>73</v>
      </c>
      <c r="P8" s="84"/>
      <c r="R8" s="88"/>
      <c r="S8" s="100"/>
      <c r="T8" s="101" t="s">
        <v>65</v>
      </c>
      <c r="U8" s="101" t="s">
        <v>7</v>
      </c>
      <c r="V8" s="101" t="s">
        <v>5</v>
      </c>
      <c r="W8" s="101" t="s">
        <v>6</v>
      </c>
      <c r="X8" s="102" t="s">
        <v>73</v>
      </c>
      <c r="AA8" s="91"/>
      <c r="AB8" s="91"/>
      <c r="AC8" s="103"/>
      <c r="AD8" s="103"/>
      <c r="AE8" s="103"/>
      <c r="AF8" s="103"/>
      <c r="AG8" s="103"/>
      <c r="AH8" s="103"/>
      <c r="AI8" s="103"/>
      <c r="AJ8" s="103"/>
      <c r="AK8" s="103"/>
      <c r="AL8" s="103"/>
    </row>
    <row r="9" spans="1:38" ht="30.95" customHeight="1" x14ac:dyDescent="0.2">
      <c r="A9" s="104" t="str">
        <f>'2 CONTEXTO E IDENTIFICACIÓN'!A9</f>
        <v>R1</v>
      </c>
      <c r="B9" s="105" t="str">
        <f>+'2 CONTEXTO E IDENTIFICACIÓN'!F9</f>
        <v>Posibilidad de pérdida reputacional por incumplimiento de las metas establecidas debido a la falta de ejecución y seguimiento de los planes institucionales</v>
      </c>
      <c r="C9" s="135">
        <f>+'5 VALORACIÓN DEL CONTROL'!S11</f>
        <v>0.11759999999999998</v>
      </c>
      <c r="D9" s="106">
        <f>+'5 VALORACIÓN DEL CONTROL'!T11</f>
        <v>0.6</v>
      </c>
      <c r="E9" s="136" t="str">
        <f>+IF(C9=0,"",IF(C9&lt;=$R$13,$S$13,IF(C9&lt;=$R$12,$S$12,IF(C9&lt;=$R$11,$S$11,IF(C9&lt;=$R$10,$S$10,IF(C9&lt;=$R$9,$S$9,""))))))</f>
        <v>Muy Baja</v>
      </c>
      <c r="F9" s="136" t="str">
        <f>+IF(D9=0,"",IF(D9&lt;=$T$7,$T$8,IF(D9&lt;=$U$7,$U$8,IF(D9&lt;=$V$7,$V$8,IF(D9&lt;=$W$7,$W$8,IF(D9&lt;=$X$7,$X$8,""))))))</f>
        <v>Moderado</v>
      </c>
      <c r="G9" s="105" t="str">
        <f>+IF(E9=$S$9,IF(F9=$T$8,$T$9,IF(F9=$U$8,$U$9,IF(F9=$V$8,$V$9,IF(F9=$W$8,$W$9,IF(F9=$X$8,$X$9))))),IF(E9=$S$10,IF(F9=$T$8,$T$10,IF(F9=$U$8,$U$10,IF(F9=$V$8,$V$10,IF(F9=$W$8,$W$10,IF(F9=$X$8,$X$10))))),IF(E9=$S$11,IF(F9=$T$8,$T$11,IF(F9=$U$8,$U$11,IF(F9=$V$8,$V$11,IF(F9=$W$8,$W$11,IF(F9=$X$8,$X$11))))),IF(E9=$S$12,IF(F9=$T$8,$T$12,IF(F9=$U$8,$U$12,IF(F9=$V$8,$V$12,IF(F9=$W$8,$W$12,IF(F9=$X$8,$X$12))))),IF(E9=$S$13,IF(F9=$T$8,$T$13,IF(F9=$U$8,$U$13,IF(F9=$V$8,$V$13,IF(F9=$W$8,$W$13,IF(F9=$X$8,$X$13))))),"")))))</f>
        <v>Moderado</v>
      </c>
      <c r="H9" s="107"/>
      <c r="I9" s="429" t="s">
        <v>54</v>
      </c>
      <c r="J9" s="98" t="s">
        <v>62</v>
      </c>
      <c r="K9" s="108"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108"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108"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108"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109"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107"/>
      <c r="Q9" s="469" t="s">
        <v>54</v>
      </c>
      <c r="R9" s="110">
        <v>1</v>
      </c>
      <c r="S9" s="101" t="s">
        <v>62</v>
      </c>
      <c r="T9" s="108" t="s">
        <v>85</v>
      </c>
      <c r="U9" s="108" t="s">
        <v>85</v>
      </c>
      <c r="V9" s="108" t="s">
        <v>85</v>
      </c>
      <c r="W9" s="108" t="s">
        <v>85</v>
      </c>
      <c r="X9" s="109" t="s">
        <v>84</v>
      </c>
      <c r="AA9" s="91"/>
      <c r="AB9" s="91"/>
      <c r="AC9" s="103"/>
      <c r="AD9" s="103"/>
      <c r="AE9" s="103"/>
      <c r="AF9" s="111"/>
      <c r="AG9" s="111"/>
      <c r="AH9" s="111"/>
      <c r="AI9" s="111"/>
      <c r="AJ9" s="111"/>
      <c r="AK9" s="103"/>
      <c r="AL9" s="103"/>
    </row>
    <row r="10" spans="1:38" ht="30.95" customHeight="1" x14ac:dyDescent="0.2">
      <c r="A10" s="104" t="str">
        <f>'2 CONTEXTO E IDENTIFICACIÓN'!A10</f>
        <v>R2</v>
      </c>
      <c r="B10" s="105" t="str">
        <f>+'2 CONTEXTO E IDENTIFICACIÓN'!F10</f>
        <v>Posibilidad de pérdida económica por contratación sin el lleno de requisitos de acuerdo al estatuto y manual de contratación debido a la falta de verificaciónen en la etapa precontractual</v>
      </c>
      <c r="C10" s="135">
        <f>+'5 VALORACIÓN DEL CONTROL'!S15</f>
        <v>0.48</v>
      </c>
      <c r="D10" s="106">
        <f>+'5 VALORACIÓN DEL CONTROL'!T15</f>
        <v>0.8</v>
      </c>
      <c r="E10" s="136" t="str">
        <f t="shared" ref="E10:E28" si="0">+IF(C10=0,"",IF(C10&lt;=$R$13,$S$13,IF(C10&lt;=$R$12,$S$12,IF(C10&lt;=$R$11,$S$11,IF(C10&lt;=$R$10,$S$10,IF(C10&lt;=$R$9,$S$9,""))))))</f>
        <v>Media</v>
      </c>
      <c r="F10" s="136" t="str">
        <f t="shared" ref="F10:F28" si="1">+IF(D10=0,"",IF(D10&lt;=$T$7,$T$8,IF(D10&lt;=$U$7,$U$8,IF(D10&lt;=$V$7,$V$8,IF(D10&lt;=$W$7,$W$8,IF(D10&lt;=$X$7,$X$8,""))))))</f>
        <v>Mayor</v>
      </c>
      <c r="G10" s="105" t="str">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Alto</v>
      </c>
      <c r="H10" s="107"/>
      <c r="I10" s="429"/>
      <c r="J10" s="98" t="s">
        <v>61</v>
      </c>
      <c r="K10" s="112"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112"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108"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108"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109"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107"/>
      <c r="Q10" s="469"/>
      <c r="R10" s="110">
        <v>0.8</v>
      </c>
      <c r="S10" s="101" t="s">
        <v>61</v>
      </c>
      <c r="T10" s="112" t="s">
        <v>5</v>
      </c>
      <c r="U10" s="112" t="s">
        <v>5</v>
      </c>
      <c r="V10" s="108" t="s">
        <v>85</v>
      </c>
      <c r="W10" s="108" t="s">
        <v>85</v>
      </c>
      <c r="X10" s="109" t="s">
        <v>84</v>
      </c>
      <c r="AA10" s="91"/>
      <c r="AB10" s="91"/>
      <c r="AC10" s="103"/>
      <c r="AD10" s="113"/>
      <c r="AE10" s="114"/>
      <c r="AF10" s="111"/>
      <c r="AG10" s="111"/>
      <c r="AH10" s="111"/>
      <c r="AI10" s="111"/>
      <c r="AJ10" s="111"/>
      <c r="AK10" s="103"/>
      <c r="AL10" s="103"/>
    </row>
    <row r="11" spans="1:38" ht="30.95" customHeight="1" x14ac:dyDescent="0.2">
      <c r="A11" s="104" t="str">
        <f>'2 CONTEXTO E IDENTIFICACIÓN'!A11</f>
        <v>R3</v>
      </c>
      <c r="B11" s="105" t="str">
        <f>+'2 CONTEXTO E IDENTIFICACIÓN'!F11</f>
        <v>Posibilidad de pérdida económica por incumplimiento del objeto contractual  debido a la inadecuada supervisión</v>
      </c>
      <c r="C11" s="135">
        <f>+'5 VALORACIÓN DEL CONTROL'!S19</f>
        <v>0.48</v>
      </c>
      <c r="D11" s="106">
        <f>+'5 VALORACIÓN DEL CONTROL'!T19</f>
        <v>0.8</v>
      </c>
      <c r="E11" s="136" t="str">
        <f t="shared" si="0"/>
        <v>Media</v>
      </c>
      <c r="F11" s="136" t="str">
        <f t="shared" si="1"/>
        <v>Mayor</v>
      </c>
      <c r="G11" s="105" t="str">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Alto</v>
      </c>
      <c r="H11" s="107"/>
      <c r="I11" s="429"/>
      <c r="J11" s="98" t="s">
        <v>59</v>
      </c>
      <c r="K11" s="112"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112"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112"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108"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R2 R3                 </v>
      </c>
      <c r="O11" s="109"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107"/>
      <c r="Q11" s="469"/>
      <c r="R11" s="110">
        <v>0.6</v>
      </c>
      <c r="S11" s="101" t="s">
        <v>59</v>
      </c>
      <c r="T11" s="112" t="s">
        <v>5</v>
      </c>
      <c r="U11" s="112" t="s">
        <v>5</v>
      </c>
      <c r="V11" s="112" t="s">
        <v>5</v>
      </c>
      <c r="W11" s="108" t="s">
        <v>85</v>
      </c>
      <c r="X11" s="109" t="s">
        <v>84</v>
      </c>
      <c r="AA11" s="91"/>
      <c r="AB11" s="91"/>
      <c r="AC11" s="103"/>
      <c r="AD11" s="113"/>
      <c r="AE11" s="114"/>
      <c r="AF11" s="111"/>
      <c r="AG11" s="111"/>
      <c r="AH11" s="111"/>
      <c r="AI11" s="111"/>
      <c r="AJ11" s="115"/>
      <c r="AK11" s="103"/>
      <c r="AL11" s="103"/>
    </row>
    <row r="12" spans="1:38" ht="30.95" customHeight="1" x14ac:dyDescent="0.2">
      <c r="A12" s="104" t="str">
        <f>'2 CONTEXTO E IDENTIFICACIÓN'!A12</f>
        <v>R4</v>
      </c>
      <c r="B12" s="105"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35">
        <f>+'5 VALORACIÓN DEL CONTROL'!S23</f>
        <v>0.28799999999999998</v>
      </c>
      <c r="D12" s="106">
        <f>+'5 VALORACIÓN DEL CONTROL'!T23</f>
        <v>0.8</v>
      </c>
      <c r="E12" s="136" t="str">
        <f t="shared" si="0"/>
        <v>Baja</v>
      </c>
      <c r="F12" s="136" t="str">
        <f t="shared" si="1"/>
        <v>Mayor</v>
      </c>
      <c r="G12" s="105" t="str">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Alto</v>
      </c>
      <c r="H12" s="107"/>
      <c r="I12" s="429"/>
      <c r="J12" s="98" t="s">
        <v>57</v>
      </c>
      <c r="K12" s="116"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R11         </v>
      </c>
      <c r="L12" s="112"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112"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v>
      </c>
      <c r="N12" s="108"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R4   R7  R9   R12 R13       </v>
      </c>
      <c r="O12" s="109"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R6  R8  R10          </v>
      </c>
      <c r="P12" s="107"/>
      <c r="Q12" s="469"/>
      <c r="R12" s="110">
        <v>0.4</v>
      </c>
      <c r="S12" s="101" t="s">
        <v>57</v>
      </c>
      <c r="T12" s="116" t="s">
        <v>86</v>
      </c>
      <c r="U12" s="112" t="s">
        <v>5</v>
      </c>
      <c r="V12" s="112" t="s">
        <v>5</v>
      </c>
      <c r="W12" s="108" t="s">
        <v>85</v>
      </c>
      <c r="X12" s="109" t="s">
        <v>84</v>
      </c>
      <c r="AA12" s="91"/>
      <c r="AB12" s="91"/>
      <c r="AC12" s="103"/>
      <c r="AD12" s="113"/>
      <c r="AE12" s="114"/>
      <c r="AF12" s="111"/>
      <c r="AG12" s="111"/>
      <c r="AH12" s="111"/>
      <c r="AI12" s="115"/>
      <c r="AJ12" s="111"/>
      <c r="AK12" s="103"/>
      <c r="AL12" s="103"/>
    </row>
    <row r="13" spans="1:38" ht="30.95" customHeight="1" thickBot="1" x14ac:dyDescent="0.25">
      <c r="A13" s="104" t="str">
        <f>'2 CONTEXTO E IDENTIFICACIÓN'!A13</f>
        <v>R5</v>
      </c>
      <c r="B13" s="105" t="str">
        <f>+'2 CONTEXTO E IDENTIFICACIÓN'!F13</f>
        <v>Posibilidad de pérdida económica y reputacional por fallos condenatorios a la USI ESE debido a la falta defensa, presentación de pruebas y seguimiento en los procesos judiciales</v>
      </c>
      <c r="C13" s="135">
        <f>+'5 VALORACIÓN DEL CONTROL'!S27</f>
        <v>0.14399999999999999</v>
      </c>
      <c r="D13" s="106">
        <f>+'5 VALORACIÓN DEL CONTROL'!T27</f>
        <v>0.8</v>
      </c>
      <c r="E13" s="136" t="str">
        <f t="shared" si="0"/>
        <v>Muy Baja</v>
      </c>
      <c r="F13" s="136" t="str">
        <f t="shared" si="1"/>
        <v>Mayor</v>
      </c>
      <c r="G13" s="105" t="str">
        <f t="shared" si="2"/>
        <v>Alto</v>
      </c>
      <c r="H13" s="107"/>
      <c r="I13" s="430"/>
      <c r="J13" s="117" t="s">
        <v>55</v>
      </c>
      <c r="K13" s="118"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118"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19"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R1                   </v>
      </c>
      <c r="N13" s="120"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R5               </v>
      </c>
      <c r="O13" s="121"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107"/>
      <c r="Q13" s="469"/>
      <c r="R13" s="122">
        <v>0.2</v>
      </c>
      <c r="S13" s="123" t="s">
        <v>55</v>
      </c>
      <c r="T13" s="118" t="s">
        <v>86</v>
      </c>
      <c r="U13" s="118" t="s">
        <v>86</v>
      </c>
      <c r="V13" s="119" t="s">
        <v>5</v>
      </c>
      <c r="W13" s="120" t="s">
        <v>85</v>
      </c>
      <c r="X13" s="121" t="s">
        <v>84</v>
      </c>
      <c r="AA13" s="91"/>
      <c r="AB13" s="91"/>
      <c r="AC13" s="103"/>
      <c r="AD13" s="113"/>
      <c r="AE13" s="114"/>
      <c r="AF13" s="111"/>
      <c r="AG13" s="111"/>
      <c r="AH13" s="111"/>
      <c r="AI13" s="124"/>
      <c r="AJ13" s="111"/>
      <c r="AK13" s="103"/>
      <c r="AL13" s="103"/>
    </row>
    <row r="14" spans="1:38" ht="30.95" customHeight="1" x14ac:dyDescent="0.2">
      <c r="A14" s="104" t="str">
        <f>'2 CONTEXTO E IDENTIFICACIÓN'!A14</f>
        <v>R6</v>
      </c>
      <c r="B14" s="105"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14" s="135">
        <f>+'5 VALORACIÓN DEL CONTROL'!S31</f>
        <v>0.216</v>
      </c>
      <c r="D14" s="106">
        <f>+'5 VALORACIÓN DEL CONTROL'!T31</f>
        <v>1</v>
      </c>
      <c r="E14" s="136" t="str">
        <f t="shared" si="0"/>
        <v>Baja</v>
      </c>
      <c r="F14" s="136" t="str">
        <f t="shared" si="1"/>
        <v>Catastrófico</v>
      </c>
      <c r="G14" s="105" t="str">
        <f t="shared" si="2"/>
        <v>Extremo</v>
      </c>
      <c r="H14" s="107"/>
      <c r="I14" s="107"/>
      <c r="J14" s="107"/>
      <c r="K14" s="107"/>
      <c r="L14" s="107"/>
      <c r="M14" s="107"/>
      <c r="N14" s="107"/>
      <c r="O14" s="107"/>
      <c r="P14" s="107"/>
      <c r="AA14" s="91"/>
      <c r="AB14" s="91"/>
      <c r="AC14" s="103"/>
      <c r="AD14" s="113"/>
      <c r="AE14" s="114"/>
      <c r="AF14" s="111"/>
      <c r="AG14" s="111"/>
      <c r="AH14" s="111"/>
      <c r="AI14" s="111"/>
      <c r="AJ14" s="111"/>
      <c r="AK14" s="103"/>
      <c r="AL14" s="103"/>
    </row>
    <row r="15" spans="1:38" ht="30.95" customHeight="1" x14ac:dyDescent="0.2">
      <c r="A15" s="104" t="str">
        <f>'2 CONTEXTO E IDENTIFICACIÓN'!A15</f>
        <v>R7</v>
      </c>
      <c r="B15" s="105" t="str">
        <f>+'2 CONTEXTO E IDENTIFICACIÓN'!F15</f>
        <v>Posibilidad de pérdida económica por recaudo no registrado o no consignado debido a la falta de arqueos a las cajas o debilidades en el proceso de facturación</v>
      </c>
      <c r="C15" s="135">
        <f>+'5 VALORACIÓN DEL CONTROL'!S35</f>
        <v>0.36</v>
      </c>
      <c r="D15" s="106">
        <f>+'5 VALORACIÓN DEL CONTROL'!T35</f>
        <v>0.8</v>
      </c>
      <c r="E15" s="136" t="str">
        <f t="shared" si="0"/>
        <v>Baja</v>
      </c>
      <c r="F15" s="136" t="str">
        <f t="shared" si="1"/>
        <v>Mayor</v>
      </c>
      <c r="G15" s="105" t="str">
        <f t="shared" si="2"/>
        <v>Alto</v>
      </c>
      <c r="H15" s="107"/>
      <c r="I15" s="107"/>
      <c r="J15" s="107"/>
      <c r="K15" s="107"/>
      <c r="L15" s="107"/>
      <c r="M15" s="107"/>
      <c r="N15" s="107"/>
      <c r="O15" s="107"/>
      <c r="P15" s="107"/>
      <c r="T15" s="95" t="s">
        <v>88</v>
      </c>
      <c r="V15" s="91"/>
      <c r="W15" s="91"/>
      <c r="X15" s="91"/>
      <c r="Y15" s="91"/>
      <c r="Z15" s="91"/>
      <c r="AA15" s="91"/>
      <c r="AB15" s="91"/>
      <c r="AC15" s="103"/>
      <c r="AD15" s="113"/>
      <c r="AE15" s="103"/>
      <c r="AF15" s="114"/>
      <c r="AG15" s="114"/>
      <c r="AH15" s="114"/>
      <c r="AI15" s="114"/>
      <c r="AJ15" s="114"/>
      <c r="AK15" s="103"/>
      <c r="AL15" s="103"/>
    </row>
    <row r="16" spans="1:38" ht="30.95" customHeight="1" x14ac:dyDescent="0.2">
      <c r="A16" s="104" t="str">
        <f>'2 CONTEXTO E IDENTIFICACIÓN'!A16</f>
        <v>R8</v>
      </c>
      <c r="B16" s="105"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16" s="135">
        <f>+'5 VALORACIÓN DEL CONTROL'!S39</f>
        <v>0.36</v>
      </c>
      <c r="D16" s="106">
        <f>+'5 VALORACIÓN DEL CONTROL'!T39</f>
        <v>1</v>
      </c>
      <c r="E16" s="136" t="str">
        <f t="shared" si="0"/>
        <v>Baja</v>
      </c>
      <c r="F16" s="136" t="str">
        <f t="shared" si="1"/>
        <v>Catastrófico</v>
      </c>
      <c r="G16" s="105" t="str">
        <f t="shared" si="2"/>
        <v>Extremo</v>
      </c>
      <c r="H16" s="107"/>
      <c r="I16" s="107"/>
      <c r="J16" s="107"/>
      <c r="K16" s="107"/>
      <c r="L16" s="107"/>
      <c r="M16" s="107"/>
      <c r="N16" s="107"/>
      <c r="O16" s="107"/>
      <c r="P16" s="107"/>
      <c r="T16" s="125" t="s">
        <v>84</v>
      </c>
      <c r="V16" s="91"/>
      <c r="W16" s="91"/>
      <c r="X16" s="91"/>
      <c r="Y16" s="91"/>
      <c r="Z16" s="91"/>
      <c r="AA16" s="91"/>
      <c r="AB16" s="91"/>
      <c r="AC16" s="103"/>
      <c r="AD16" s="103"/>
      <c r="AE16" s="103"/>
      <c r="AF16" s="111"/>
      <c r="AG16" s="111"/>
      <c r="AH16" s="111"/>
      <c r="AI16" s="111"/>
      <c r="AJ16" s="111"/>
      <c r="AK16" s="103"/>
      <c r="AL16" s="103"/>
    </row>
    <row r="17" spans="1:38" ht="30.95" customHeight="1" x14ac:dyDescent="0.2">
      <c r="A17" s="104" t="str">
        <f>'2 CONTEXTO E IDENTIFICACIÓN'!A17</f>
        <v>R9</v>
      </c>
      <c r="B17" s="105" t="str">
        <f>+'2 CONTEXTO E IDENTIFICACIÓN'!F17</f>
        <v>Posibilidad de pérdida económica por deterioro y perdida de bienes debido a la no realización y/o actualización de inventarios</v>
      </c>
      <c r="C17" s="135">
        <f>+'5 VALORACIÓN DEL CONTROL'!S43</f>
        <v>0.24</v>
      </c>
      <c r="D17" s="106">
        <f>+'5 VALORACIÓN DEL CONTROL'!T43</f>
        <v>0.8</v>
      </c>
      <c r="E17" s="136" t="str">
        <f t="shared" si="0"/>
        <v>Baja</v>
      </c>
      <c r="F17" s="136" t="str">
        <f t="shared" si="1"/>
        <v>Mayor</v>
      </c>
      <c r="G17" s="105" t="str">
        <f t="shared" si="2"/>
        <v>Alto</v>
      </c>
      <c r="H17" s="107"/>
      <c r="I17" s="107"/>
      <c r="J17" s="107"/>
      <c r="K17" s="107"/>
      <c r="L17" s="107"/>
      <c r="M17" s="107"/>
      <c r="N17" s="107"/>
      <c r="O17" s="107"/>
      <c r="P17" s="107"/>
      <c r="T17" s="108" t="s">
        <v>85</v>
      </c>
      <c r="U17" s="91"/>
      <c r="V17" s="91"/>
      <c r="W17" s="91"/>
      <c r="X17" s="91"/>
      <c r="Y17" s="91"/>
      <c r="Z17" s="91"/>
      <c r="AA17" s="91"/>
      <c r="AB17" s="91"/>
      <c r="AC17" s="103"/>
      <c r="AD17" s="103"/>
      <c r="AE17" s="103"/>
      <c r="AF17" s="111"/>
      <c r="AG17" s="111"/>
      <c r="AH17" s="111"/>
      <c r="AI17" s="111"/>
      <c r="AJ17" s="111"/>
      <c r="AK17" s="103"/>
      <c r="AL17" s="103"/>
    </row>
    <row r="18" spans="1:38" ht="30.95" customHeight="1" x14ac:dyDescent="0.2">
      <c r="A18" s="104" t="str">
        <f>'2 CONTEXTO E IDENTIFICACIÓN'!A18</f>
        <v>R10</v>
      </c>
      <c r="B18" s="105"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18" s="135">
        <f>+'5 VALORACIÓN DEL CONTROL'!S47</f>
        <v>0.24</v>
      </c>
      <c r="D18" s="106">
        <f>+'5 VALORACIÓN DEL CONTROL'!T47</f>
        <v>1</v>
      </c>
      <c r="E18" s="136" t="str">
        <f t="shared" si="0"/>
        <v>Baja</v>
      </c>
      <c r="F18" s="136" t="str">
        <f t="shared" si="1"/>
        <v>Catastrófico</v>
      </c>
      <c r="G18" s="105" t="str">
        <f t="shared" si="2"/>
        <v>Extremo</v>
      </c>
      <c r="H18" s="107"/>
      <c r="I18" s="107"/>
      <c r="J18" s="107"/>
      <c r="K18" s="107"/>
      <c r="L18" s="107"/>
      <c r="M18" s="107"/>
      <c r="N18" s="107"/>
      <c r="O18" s="107"/>
      <c r="P18" s="107"/>
      <c r="S18" s="126"/>
      <c r="T18" s="112" t="s">
        <v>5</v>
      </c>
      <c r="U18" s="126"/>
      <c r="V18" s="126"/>
      <c r="W18" s="126"/>
      <c r="X18" s="126"/>
      <c r="Y18" s="126"/>
      <c r="Z18" s="126"/>
      <c r="AA18" s="126"/>
      <c r="AB18" s="126"/>
      <c r="AC18" s="103"/>
      <c r="AD18" s="103"/>
      <c r="AE18" s="127"/>
      <c r="AF18" s="127"/>
      <c r="AG18" s="127"/>
      <c r="AH18" s="127"/>
      <c r="AI18" s="127"/>
      <c r="AJ18" s="127"/>
      <c r="AK18" s="103"/>
      <c r="AL18" s="103"/>
    </row>
    <row r="19" spans="1:38" ht="30.95" customHeight="1" x14ac:dyDescent="0.2">
      <c r="A19" s="104" t="str">
        <f>'2 CONTEXTO E IDENTIFICACIÓN'!A19</f>
        <v>R11</v>
      </c>
      <c r="B19" s="105" t="str">
        <f>+'2 CONTEXTO E IDENTIFICACIÓN'!F19</f>
        <v>Posibilidad de pérdida reputacional por deterioro, daño o perdida de historias laborales debido a la falta de seguridad en la custodia de estas</v>
      </c>
      <c r="C19" s="135">
        <f>+'5 VALORACIÓN DEL CONTROL'!S51</f>
        <v>0.24</v>
      </c>
      <c r="D19" s="106">
        <f>+'5 VALORACIÓN DEL CONTROL'!T51</f>
        <v>0.2</v>
      </c>
      <c r="E19" s="136" t="str">
        <f t="shared" si="0"/>
        <v>Baja</v>
      </c>
      <c r="F19" s="136" t="str">
        <f t="shared" si="1"/>
        <v>Leve</v>
      </c>
      <c r="G19" s="105" t="str">
        <f t="shared" si="2"/>
        <v>Bajo</v>
      </c>
      <c r="H19" s="107"/>
      <c r="I19" s="107"/>
      <c r="J19" s="107"/>
      <c r="K19" s="107"/>
      <c r="L19" s="107"/>
      <c r="M19" s="107"/>
      <c r="N19" s="107"/>
      <c r="O19" s="107"/>
      <c r="P19" s="107"/>
      <c r="S19" s="126"/>
      <c r="T19" s="116" t="s">
        <v>86</v>
      </c>
      <c r="AA19" s="126"/>
      <c r="AB19" s="126"/>
      <c r="AC19" s="103"/>
      <c r="AD19" s="103"/>
      <c r="AE19" s="103"/>
      <c r="AF19" s="111"/>
      <c r="AG19" s="111"/>
      <c r="AH19" s="111"/>
      <c r="AI19" s="111"/>
      <c r="AJ19" s="111"/>
      <c r="AK19" s="103"/>
      <c r="AL19" s="103"/>
    </row>
    <row r="20" spans="1:38" ht="30.95" customHeight="1" x14ac:dyDescent="0.2">
      <c r="A20" s="104" t="str">
        <f>'2 CONTEXTO E IDENTIFICACIÓN'!A20</f>
        <v>R12</v>
      </c>
      <c r="B20" s="105" t="str">
        <f>+'2 CONTEXTO E IDENTIFICACIÓN'!F20</f>
        <v xml:space="preserve">Posibilidad de pérdida reputacional por la no respuesta o extemporaneidad  en la contestación de las PQRS debido a la falta de cultura organizacional de mejora y debilidades en el seguimiento y control de estas </v>
      </c>
      <c r="C20" s="135">
        <f>+'5 VALORACIÓN DEL CONTROL'!S55</f>
        <v>0.36</v>
      </c>
      <c r="D20" s="106">
        <f>+'5 VALORACIÓN DEL CONTROL'!T55</f>
        <v>0.8</v>
      </c>
      <c r="E20" s="136" t="str">
        <f t="shared" si="0"/>
        <v>Baja</v>
      </c>
      <c r="F20" s="136" t="str">
        <f t="shared" si="1"/>
        <v>Mayor</v>
      </c>
      <c r="G20" s="105" t="str">
        <f t="shared" si="2"/>
        <v>Alto</v>
      </c>
      <c r="H20" s="107"/>
      <c r="I20" s="107"/>
      <c r="J20" s="107"/>
      <c r="K20" s="107"/>
      <c r="L20" s="107"/>
      <c r="M20" s="107"/>
      <c r="N20" s="107"/>
      <c r="O20" s="107"/>
      <c r="P20" s="107"/>
      <c r="Q20" s="128"/>
      <c r="R20" s="128"/>
      <c r="S20" s="126"/>
      <c r="AA20" s="126"/>
      <c r="AB20" s="126"/>
      <c r="AC20" s="103"/>
      <c r="AD20" s="103"/>
      <c r="AE20" s="103"/>
      <c r="AF20" s="111"/>
      <c r="AG20" s="111"/>
      <c r="AH20" s="111"/>
      <c r="AI20" s="111"/>
      <c r="AJ20" s="111"/>
      <c r="AK20" s="103"/>
      <c r="AL20" s="103"/>
    </row>
    <row r="21" spans="1:38" ht="30.95" customHeight="1" x14ac:dyDescent="0.2">
      <c r="A21" s="104" t="str">
        <f>'2 CONTEXTO E IDENTIFICACIÓN'!A21</f>
        <v>R13</v>
      </c>
      <c r="B21" s="105" t="str">
        <f>+'2 CONTEXTO E IDENTIFICACIÓN'!F21</f>
        <v>Posibilidad de pérdida reputacional por la entrega de información reservada e historias clínicas a personas no autorizadas debido a incumplimiento de la política de seguridad de la información</v>
      </c>
      <c r="C21" s="135">
        <f>+'5 VALORACIÓN DEL CONTROL'!S59</f>
        <v>0.36</v>
      </c>
      <c r="D21" s="106">
        <f>+'5 VALORACIÓN DEL CONTROL'!T59</f>
        <v>0.8</v>
      </c>
      <c r="E21" s="136" t="str">
        <f t="shared" si="0"/>
        <v>Baja</v>
      </c>
      <c r="F21" s="136" t="str">
        <f t="shared" si="1"/>
        <v>Mayor</v>
      </c>
      <c r="G21" s="105" t="str">
        <f t="shared" si="2"/>
        <v>Alto</v>
      </c>
      <c r="H21" s="107"/>
      <c r="I21" s="107"/>
      <c r="J21" s="107"/>
      <c r="K21" s="107"/>
      <c r="L21" s="107"/>
      <c r="M21" s="107"/>
      <c r="N21" s="107"/>
      <c r="O21" s="107"/>
      <c r="P21" s="107"/>
      <c r="Q21" s="128"/>
      <c r="R21" s="128"/>
      <c r="S21" s="129"/>
      <c r="AA21" s="126"/>
      <c r="AB21" s="126"/>
      <c r="AC21" s="103"/>
      <c r="AD21" s="124"/>
      <c r="AE21" s="124"/>
      <c r="AF21" s="124"/>
      <c r="AG21" s="124"/>
      <c r="AH21" s="124"/>
      <c r="AI21" s="124"/>
      <c r="AJ21" s="111"/>
      <c r="AK21" s="103"/>
      <c r="AL21" s="103"/>
    </row>
    <row r="22" spans="1:38" ht="30.95" customHeight="1" x14ac:dyDescent="0.2">
      <c r="A22" s="104" t="str">
        <f>'2 CONTEXTO E IDENTIFICACIÓN'!A22</f>
        <v>R14</v>
      </c>
      <c r="B22" s="105" t="str">
        <f>+'2 CONTEXTO E IDENTIFICACIÓN'!F22</f>
        <v xml:space="preserve">  </v>
      </c>
      <c r="C22" s="135" t="str">
        <f>+'5 VALORACIÓN DEL CONTROL'!S63</f>
        <v/>
      </c>
      <c r="D22" s="106" t="str">
        <f>+'5 VALORACIÓN DEL CONTROL'!T63</f>
        <v/>
      </c>
      <c r="E22" s="136" t="str">
        <f t="shared" si="0"/>
        <v/>
      </c>
      <c r="F22" s="136" t="str">
        <f t="shared" si="1"/>
        <v/>
      </c>
      <c r="G22" s="105" t="str">
        <f t="shared" si="2"/>
        <v/>
      </c>
      <c r="H22" s="107"/>
      <c r="I22" s="107"/>
      <c r="J22" s="107"/>
      <c r="K22" s="107"/>
      <c r="L22" s="107"/>
      <c r="M22" s="107"/>
      <c r="N22" s="107"/>
      <c r="O22" s="107"/>
      <c r="P22" s="107"/>
      <c r="Q22" s="128"/>
      <c r="R22" s="128"/>
      <c r="AC22" s="103"/>
      <c r="AD22" s="130"/>
      <c r="AE22" s="130"/>
      <c r="AF22" s="130"/>
      <c r="AG22" s="130"/>
      <c r="AH22" s="130"/>
      <c r="AI22" s="130"/>
      <c r="AJ22" s="111"/>
      <c r="AK22" s="103"/>
      <c r="AL22" s="103"/>
    </row>
    <row r="23" spans="1:38" ht="30.95" customHeight="1" x14ac:dyDescent="0.2">
      <c r="A23" s="104" t="str">
        <f>'2 CONTEXTO E IDENTIFICACIÓN'!A23</f>
        <v>R15</v>
      </c>
      <c r="B23" s="105" t="str">
        <f>+'2 CONTEXTO E IDENTIFICACIÓN'!F23</f>
        <v xml:space="preserve">  </v>
      </c>
      <c r="C23" s="135" t="str">
        <f>+'5 VALORACIÓN DEL CONTROL'!S67</f>
        <v/>
      </c>
      <c r="D23" s="106" t="str">
        <f>+'5 VALORACIÓN DEL CONTROL'!T67</f>
        <v/>
      </c>
      <c r="E23" s="136" t="str">
        <f t="shared" si="0"/>
        <v/>
      </c>
      <c r="F23" s="136" t="str">
        <f t="shared" si="1"/>
        <v/>
      </c>
      <c r="G23" s="105" t="str">
        <f t="shared" si="2"/>
        <v/>
      </c>
      <c r="H23" s="107"/>
      <c r="I23" s="107"/>
      <c r="J23" s="107"/>
      <c r="K23" s="107"/>
      <c r="L23" s="107"/>
      <c r="M23" s="107"/>
      <c r="N23" s="107"/>
      <c r="O23" s="107"/>
      <c r="P23" s="107"/>
      <c r="Q23" s="128"/>
      <c r="R23" s="128"/>
      <c r="AC23" s="103"/>
      <c r="AD23" s="124"/>
      <c r="AE23" s="124"/>
      <c r="AF23" s="124"/>
      <c r="AG23" s="124"/>
      <c r="AH23" s="124"/>
      <c r="AI23" s="124"/>
      <c r="AJ23" s="111"/>
      <c r="AK23" s="103"/>
      <c r="AL23" s="103"/>
    </row>
    <row r="24" spans="1:38" ht="30.95" customHeight="1" x14ac:dyDescent="0.2">
      <c r="A24" s="104" t="str">
        <f>'2 CONTEXTO E IDENTIFICACIÓN'!A24</f>
        <v>R16</v>
      </c>
      <c r="B24" s="105" t="str">
        <f>+'2 CONTEXTO E IDENTIFICACIÓN'!F24</f>
        <v xml:space="preserve">  </v>
      </c>
      <c r="C24" s="135" t="str">
        <f>+'5 VALORACIÓN DEL CONTROL'!S71</f>
        <v/>
      </c>
      <c r="D24" s="106" t="str">
        <f>+'5 VALORACIÓN DEL CONTROL'!T71</f>
        <v/>
      </c>
      <c r="E24" s="136" t="str">
        <f t="shared" si="0"/>
        <v/>
      </c>
      <c r="F24" s="136" t="str">
        <f t="shared" si="1"/>
        <v/>
      </c>
      <c r="G24" s="105" t="str">
        <f t="shared" si="2"/>
        <v/>
      </c>
      <c r="H24" s="107"/>
      <c r="I24" s="107"/>
      <c r="J24" s="107"/>
      <c r="K24" s="107"/>
      <c r="L24" s="107"/>
      <c r="M24" s="107"/>
      <c r="N24" s="107"/>
      <c r="O24" s="107"/>
      <c r="P24" s="107"/>
      <c r="AC24" s="103"/>
      <c r="AD24" s="124"/>
      <c r="AE24" s="124"/>
      <c r="AF24" s="124"/>
      <c r="AG24" s="124"/>
      <c r="AH24" s="124"/>
      <c r="AI24" s="124"/>
      <c r="AJ24" s="111"/>
      <c r="AK24" s="103"/>
      <c r="AL24" s="103"/>
    </row>
    <row r="25" spans="1:38" ht="30.95" customHeight="1" x14ac:dyDescent="0.25">
      <c r="A25" s="104" t="str">
        <f>'2 CONTEXTO E IDENTIFICACIÓN'!A25</f>
        <v>R17</v>
      </c>
      <c r="B25" s="105" t="str">
        <f>+'2 CONTEXTO E IDENTIFICACIÓN'!F25</f>
        <v xml:space="preserve">  </v>
      </c>
      <c r="C25" s="135" t="str">
        <f>+'5 VALORACIÓN DEL CONTROL'!S75</f>
        <v/>
      </c>
      <c r="D25" s="106" t="str">
        <f>+'5 VALORACIÓN DEL CONTROL'!T75</f>
        <v/>
      </c>
      <c r="E25" s="136" t="str">
        <f t="shared" si="0"/>
        <v/>
      </c>
      <c r="F25" s="136" t="str">
        <f t="shared" si="1"/>
        <v/>
      </c>
      <c r="G25" s="105" t="str">
        <f t="shared" si="2"/>
        <v/>
      </c>
      <c r="H25" s="107"/>
      <c r="I25" s="107"/>
      <c r="J25" s="107"/>
      <c r="K25" s="107"/>
      <c r="L25" s="107"/>
      <c r="M25" s="107"/>
      <c r="N25" s="107"/>
      <c r="O25" s="107"/>
      <c r="P25" s="107"/>
    </row>
    <row r="26" spans="1:38" ht="30.95" customHeight="1" x14ac:dyDescent="0.25">
      <c r="A26" s="104" t="str">
        <f>'2 CONTEXTO E IDENTIFICACIÓN'!A26</f>
        <v>R18</v>
      </c>
      <c r="B26" s="105" t="str">
        <f>+'2 CONTEXTO E IDENTIFICACIÓN'!F26</f>
        <v xml:space="preserve">  </v>
      </c>
      <c r="C26" s="135" t="str">
        <f>+'5 VALORACIÓN DEL CONTROL'!S79</f>
        <v/>
      </c>
      <c r="D26" s="106" t="str">
        <f>+'5 VALORACIÓN DEL CONTROL'!T79</f>
        <v/>
      </c>
      <c r="E26" s="136" t="str">
        <f t="shared" si="0"/>
        <v/>
      </c>
      <c r="F26" s="136" t="str">
        <f t="shared" si="1"/>
        <v/>
      </c>
      <c r="G26" s="105" t="str">
        <f t="shared" si="2"/>
        <v/>
      </c>
      <c r="H26" s="107"/>
      <c r="I26" s="107"/>
      <c r="J26" s="107"/>
      <c r="K26" s="107"/>
      <c r="L26" s="107"/>
      <c r="M26" s="107"/>
      <c r="N26" s="107"/>
      <c r="O26" s="107"/>
      <c r="P26" s="107"/>
    </row>
    <row r="27" spans="1:38" ht="30.95" customHeight="1" x14ac:dyDescent="0.25">
      <c r="A27" s="104" t="str">
        <f>'2 CONTEXTO E IDENTIFICACIÓN'!A27</f>
        <v>R19</v>
      </c>
      <c r="B27" s="105" t="str">
        <f>+'2 CONTEXTO E IDENTIFICACIÓN'!F27</f>
        <v xml:space="preserve">  </v>
      </c>
      <c r="C27" s="135" t="str">
        <f>+'5 VALORACIÓN DEL CONTROL'!S83</f>
        <v/>
      </c>
      <c r="D27" s="106" t="str">
        <f>+'5 VALORACIÓN DEL CONTROL'!T83</f>
        <v/>
      </c>
      <c r="E27" s="136" t="str">
        <f t="shared" si="0"/>
        <v/>
      </c>
      <c r="F27" s="136" t="str">
        <f t="shared" si="1"/>
        <v/>
      </c>
      <c r="G27" s="105" t="str">
        <f t="shared" si="2"/>
        <v/>
      </c>
      <c r="H27" s="107"/>
      <c r="I27" s="107"/>
      <c r="J27" s="107"/>
      <c r="K27" s="107"/>
      <c r="L27" s="107"/>
      <c r="M27" s="107"/>
      <c r="N27" s="107"/>
      <c r="O27" s="107"/>
      <c r="P27" s="107"/>
    </row>
    <row r="28" spans="1:38" ht="30.95" customHeight="1" x14ac:dyDescent="0.25">
      <c r="A28" s="104" t="str">
        <f>'2 CONTEXTO E IDENTIFICACIÓN'!A28</f>
        <v>R20</v>
      </c>
      <c r="B28" s="105" t="str">
        <f>+'2 CONTEXTO E IDENTIFICACIÓN'!F28</f>
        <v xml:space="preserve">  </v>
      </c>
      <c r="C28" s="135" t="str">
        <f>+'5 VALORACIÓN DEL CONTROL'!S87</f>
        <v/>
      </c>
      <c r="D28" s="106" t="str">
        <f>+'5 VALORACIÓN DEL CONTROL'!T87</f>
        <v/>
      </c>
      <c r="E28" s="136" t="str">
        <f t="shared" si="0"/>
        <v/>
      </c>
      <c r="F28" s="136" t="str">
        <f t="shared" si="1"/>
        <v/>
      </c>
      <c r="G28" s="105" t="str">
        <f t="shared" si="2"/>
        <v/>
      </c>
      <c r="H28" s="107"/>
      <c r="I28" s="107"/>
      <c r="J28" s="107"/>
      <c r="K28" s="107"/>
      <c r="L28" s="107"/>
      <c r="M28" s="107"/>
      <c r="N28" s="107"/>
      <c r="O28" s="107"/>
      <c r="P28" s="107"/>
    </row>
    <row r="29" spans="1:38" ht="14.45" customHeight="1" x14ac:dyDescent="0.25">
      <c r="B29" s="87"/>
      <c r="D29" s="87"/>
      <c r="G29" s="87"/>
      <c r="H29" s="87"/>
      <c r="I29" s="87"/>
      <c r="J29" s="87"/>
      <c r="K29" s="87"/>
      <c r="L29" s="87"/>
      <c r="M29" s="87"/>
      <c r="N29" s="87"/>
      <c r="O29" s="87"/>
      <c r="P29" s="87"/>
      <c r="AA29" s="92"/>
      <c r="AB29" s="92"/>
      <c r="AC29" s="92"/>
      <c r="AD29" s="92"/>
      <c r="AE29" s="92"/>
      <c r="AF29" s="87"/>
      <c r="AG29" s="87"/>
      <c r="AH29" s="87"/>
      <c r="AI29" s="87"/>
      <c r="AJ29" s="87"/>
    </row>
    <row r="30" spans="1:38" ht="39" customHeight="1" x14ac:dyDescent="0.25">
      <c r="B30" s="87"/>
      <c r="D30" s="87"/>
      <c r="G30" s="87"/>
      <c r="H30" s="87"/>
      <c r="I30" s="87"/>
      <c r="J30" s="87"/>
      <c r="K30" s="87"/>
      <c r="L30" s="87"/>
      <c r="M30" s="87"/>
      <c r="N30" s="87"/>
      <c r="O30" s="87"/>
      <c r="P30" s="87"/>
      <c r="AA30" s="92"/>
      <c r="AB30" s="92"/>
      <c r="AC30" s="92"/>
      <c r="AD30" s="92"/>
      <c r="AE30" s="92"/>
      <c r="AF30" s="87"/>
      <c r="AG30" s="87"/>
      <c r="AH30" s="87"/>
      <c r="AI30" s="87"/>
      <c r="AJ30" s="87"/>
    </row>
    <row r="31" spans="1:38" ht="19.5" customHeight="1" x14ac:dyDescent="0.25">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5">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5">
      <c r="C33" s="92"/>
      <c r="E33" s="137"/>
      <c r="F33" s="137"/>
      <c r="AA33" s="92"/>
      <c r="AB33" s="92"/>
      <c r="AC33" s="92"/>
      <c r="AD33" s="92"/>
      <c r="AE33" s="92"/>
    </row>
    <row r="34" spans="3:31" s="87" customFormat="1" ht="19.5" customHeight="1" x14ac:dyDescent="0.25">
      <c r="C34" s="92"/>
      <c r="E34" s="137"/>
      <c r="F34" s="137"/>
      <c r="AA34" s="92"/>
      <c r="AB34" s="92"/>
      <c r="AC34" s="92"/>
      <c r="AD34" s="92"/>
      <c r="AE34" s="92"/>
    </row>
    <row r="35" spans="3:31" s="87" customFormat="1" ht="19.5" customHeight="1" x14ac:dyDescent="0.25">
      <c r="C35" s="92"/>
      <c r="E35" s="137"/>
      <c r="F35" s="137"/>
      <c r="AA35" s="92"/>
      <c r="AB35" s="92"/>
      <c r="AC35" s="92"/>
      <c r="AD35" s="92"/>
      <c r="AE35" s="92"/>
    </row>
  </sheetData>
  <sheetProtection sheet="1" formatCells="0" formatColumns="0" formatRows="0" sort="0" autoFilter="0" pivotTables="0"/>
  <autoFilter ref="A8:AL8"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0">
    <mergeCell ref="T6:X6"/>
    <mergeCell ref="E7:G7"/>
    <mergeCell ref="K7:O7"/>
    <mergeCell ref="I9:I13"/>
    <mergeCell ref="Q9:Q13"/>
    <mergeCell ref="A1:A2"/>
    <mergeCell ref="B1:B2"/>
    <mergeCell ref="I6:O6"/>
    <mergeCell ref="B4:D4"/>
    <mergeCell ref="B5:D5"/>
  </mergeCells>
  <conditionalFormatting sqref="D9:E28">
    <cfRule type="cellIs" dxfId="59" priority="1" operator="equal">
      <formula>$S$13</formula>
    </cfRule>
    <cfRule type="cellIs" dxfId="58" priority="2" operator="equal">
      <formula>$S$12</formula>
    </cfRule>
    <cfRule type="cellIs" dxfId="57" priority="3" operator="equal">
      <formula>$S$11</formula>
    </cfRule>
    <cfRule type="cellIs" dxfId="56" priority="4" operator="equal">
      <formula>$S$10</formula>
    </cfRule>
    <cfRule type="cellIs" dxfId="55" priority="5" operator="equal">
      <formula>$S$9</formula>
    </cfRule>
  </conditionalFormatting>
  <conditionalFormatting sqref="F9:F28">
    <cfRule type="cellIs" dxfId="54" priority="6" operator="equal">
      <formula>$T$8</formula>
    </cfRule>
    <cfRule type="cellIs" dxfId="53" priority="7" operator="equal">
      <formula>$U$8</formula>
    </cfRule>
    <cfRule type="cellIs" dxfId="52" priority="8" operator="equal">
      <formula>$V$8</formula>
    </cfRule>
    <cfRule type="cellIs" dxfId="51" priority="9" operator="equal">
      <formula>$W$8</formula>
    </cfRule>
    <cfRule type="cellIs" dxfId="50" priority="10" operator="equal">
      <formula>$X$8</formula>
    </cfRule>
  </conditionalFormatting>
  <conditionalFormatting sqref="G9:G28">
    <cfRule type="cellIs" dxfId="49" priority="16" operator="equal">
      <formula>$T$16</formula>
    </cfRule>
    <cfRule type="cellIs" dxfId="48" priority="17" operator="equal">
      <formula>$T$17</formula>
    </cfRule>
    <cfRule type="cellIs" dxfId="47" priority="18" operator="equal">
      <formula>$T$18</formula>
    </cfRule>
    <cfRule type="cellIs" dxfId="46"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500-000000000000}"/>
    <dataValidation allowBlank="1" showInputMessage="1" showErrorMessage="1" prompt="La probabilidad se encuentra determinada por una escala de 1 a 3, siendo 1 la menor probabilidad de ocurrencia del riesgo y 3 la mayor probabilidad de  ocurrencia." sqref="JC8" xr:uid="{00000000-0002-0000-0500-000001000000}"/>
    <dataValidation type="list" allowBlank="1" showInputMessage="1" showErrorMessage="1" sqref="JD9:JJ16"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6"/>
  <sheetViews>
    <sheetView showGridLines="0" zoomScale="55" zoomScaleNormal="55" workbookViewId="0">
      <pane xSplit="1" ySplit="9" topLeftCell="B10" activePane="bottomRight" state="frozen"/>
      <selection pane="topRight" activeCell="B1" sqref="B1"/>
      <selection pane="bottomLeft" activeCell="A7" sqref="A7"/>
      <selection pane="bottomRight" activeCell="O40" sqref="O40"/>
    </sheetView>
  </sheetViews>
  <sheetFormatPr baseColWidth="10" defaultColWidth="14.28515625" defaultRowHeight="12.75" x14ac:dyDescent="0.25"/>
  <cols>
    <col min="1" max="1" width="11.42578125" style="87" customWidth="1"/>
    <col min="2" max="2" width="9.140625" style="92" bestFit="1" customWidth="1"/>
    <col min="3" max="4" width="15.42578125" style="92" customWidth="1"/>
    <col min="5" max="6" width="15.42578125" style="137" customWidth="1"/>
    <col min="7" max="7" width="15.42578125" style="92" customWidth="1"/>
    <col min="8" max="8" width="3.85546875" style="92" customWidth="1"/>
    <col min="9" max="9" width="7.42578125" style="92" customWidth="1"/>
    <col min="10" max="10" width="14" style="92" customWidth="1"/>
    <col min="11" max="15" width="12.42578125" style="92" customWidth="1"/>
    <col min="16" max="16" width="3.85546875" style="92" customWidth="1"/>
    <col min="17" max="17" width="4.85546875" style="87" hidden="1" customWidth="1"/>
    <col min="18" max="18" width="6.140625" style="87" hidden="1" customWidth="1"/>
    <col min="19" max="24" width="14" style="87" hidden="1" customWidth="1"/>
    <col min="25" max="29" width="11.42578125" style="87" customWidth="1"/>
    <col min="30" max="30" width="5.42578125" style="87" bestFit="1" customWidth="1"/>
    <col min="31" max="31" width="26.85546875" style="87" customWidth="1"/>
    <col min="32" max="36" width="22.85546875" style="92" customWidth="1"/>
    <col min="37" max="37" width="23.42578125" style="87" customWidth="1"/>
    <col min="38" max="265" width="11.42578125" style="87" customWidth="1"/>
    <col min="266" max="266" width="12.7109375" style="87" customWidth="1"/>
    <col min="267" max="267" width="47" style="87" customWidth="1"/>
    <col min="268" max="268" width="35" style="87" customWidth="1"/>
    <col min="269" max="16384" width="14.28515625" style="87"/>
  </cols>
  <sheetData>
    <row r="1" spans="1:38" s="75" customFormat="1" ht="36" customHeight="1" x14ac:dyDescent="0.2">
      <c r="A1" s="425"/>
      <c r="B1" s="431" t="str">
        <f>+'2 CONTEXTO E IDENTIFICACIÓN'!C1</f>
        <v>MAPA DE RIESGOS</v>
      </c>
      <c r="C1" s="431"/>
      <c r="D1" s="431"/>
      <c r="E1" s="50" t="str">
        <f>+'2 CONTEXTO E IDENTIFICACIÓN'!D1</f>
        <v>CÓDIGO:</v>
      </c>
      <c r="F1" s="131">
        <f>+'2 CONTEXTO E IDENTIFICACIÓN'!E1</f>
        <v>0</v>
      </c>
      <c r="J1" s="241" t="str">
        <f>+'2 CONTEXTO E IDENTIFICACIÓN'!$G$4</f>
        <v>Elaboración o Actualización:</v>
      </c>
      <c r="K1" s="262" t="str">
        <f>+IF('2 CONTEXTO E IDENTIFICACIÓN'!$H$4="","",'2 CONTEXTO E IDENTIFICACIÓN'!$H$4)</f>
        <v/>
      </c>
      <c r="L1" s="20"/>
      <c r="M1" s="20"/>
      <c r="AF1" s="76"/>
      <c r="AG1" s="76"/>
      <c r="AH1" s="76"/>
      <c r="AI1" s="76"/>
      <c r="AJ1" s="76"/>
    </row>
    <row r="2" spans="1:38" s="75" customFormat="1" ht="36" customHeight="1" x14ac:dyDescent="0.2">
      <c r="A2" s="425"/>
      <c r="B2" s="431"/>
      <c r="C2" s="431"/>
      <c r="D2" s="431"/>
      <c r="E2" s="50" t="str">
        <f>+'2 CONTEXTO E IDENTIFICACIÓN'!D2</f>
        <v>VERSIÓN:</v>
      </c>
      <c r="F2" s="131">
        <f>+'2 CONTEXTO E IDENTIFICACIÓN'!E2</f>
        <v>0</v>
      </c>
      <c r="G2" s="77"/>
      <c r="H2" s="77"/>
      <c r="J2" s="244" t="str">
        <f>+'2 CONTEXTO E IDENTIFICACIÓN'!$E$5</f>
        <v>Vigencia del:</v>
      </c>
      <c r="K2" s="242" t="str">
        <f>+IF('2 CONTEXTO E IDENTIFICACIÓN'!$F$5="","",'2 CONTEXTO E IDENTIFICACIÓN'!$F$5)</f>
        <v/>
      </c>
      <c r="L2" s="243" t="s">
        <v>111</v>
      </c>
      <c r="M2" s="240" t="str">
        <f>+IF('2 CONTEXTO E IDENTIFICACIÓN'!$H$5="","",'2 CONTEXTO E IDENTIFICACIÓN'!$H$5)</f>
        <v/>
      </c>
      <c r="N2" s="78"/>
      <c r="O2" s="78"/>
      <c r="P2" s="77"/>
      <c r="AF2" s="76"/>
      <c r="AG2" s="76"/>
      <c r="AH2" s="76"/>
      <c r="AI2" s="76"/>
      <c r="AJ2" s="76"/>
    </row>
    <row r="3" spans="1:38" s="75" customFormat="1" x14ac:dyDescent="0.2">
      <c r="A3" s="79"/>
      <c r="B3" s="77"/>
      <c r="C3" s="77"/>
      <c r="D3" s="77"/>
      <c r="E3" s="245"/>
      <c r="F3" s="245"/>
      <c r="G3" s="77"/>
      <c r="H3" s="77"/>
      <c r="N3" s="78"/>
      <c r="O3" s="78"/>
      <c r="P3" s="77"/>
      <c r="AF3" s="76"/>
      <c r="AG3" s="76"/>
      <c r="AH3" s="76"/>
      <c r="AI3" s="76"/>
      <c r="AJ3" s="76"/>
    </row>
    <row r="4" spans="1:38" s="75" customFormat="1" ht="17.45" customHeight="1" x14ac:dyDescent="0.2">
      <c r="A4" s="19" t="s">
        <v>158</v>
      </c>
      <c r="B4" s="415" t="str">
        <f>+IF('2 CONTEXTO E IDENTIFICACIÓN'!$C$4="","",'2 CONTEXTO E IDENTIFICACIÓN'!$C$4)</f>
        <v/>
      </c>
      <c r="C4" s="415"/>
      <c r="D4" s="415"/>
      <c r="E4" s="73"/>
      <c r="F4" s="245"/>
      <c r="G4" s="77"/>
      <c r="H4" s="77"/>
      <c r="I4" s="246"/>
      <c r="J4" s="246"/>
      <c r="K4" s="247"/>
      <c r="L4" s="247"/>
      <c r="M4" s="247"/>
      <c r="N4" s="78"/>
      <c r="O4" s="78"/>
      <c r="P4" s="77"/>
      <c r="AF4" s="76"/>
      <c r="AG4" s="76"/>
      <c r="AH4" s="76"/>
      <c r="AI4" s="76"/>
      <c r="AJ4" s="76"/>
    </row>
    <row r="5" spans="1:38" s="75" customFormat="1" ht="33" customHeight="1" x14ac:dyDescent="0.2">
      <c r="A5" s="19" t="s">
        <v>156</v>
      </c>
      <c r="B5" s="415" t="str">
        <f>+IF('2 CONTEXTO E IDENTIFICACIÓN'!$E$4="","",'2 CONTEXTO E IDENTIFICACIÓN'!$E$4)</f>
        <v/>
      </c>
      <c r="C5" s="416"/>
      <c r="D5" s="416"/>
      <c r="E5" s="73"/>
      <c r="F5" s="245"/>
      <c r="G5" s="77"/>
      <c r="H5" s="77"/>
      <c r="I5" s="246"/>
      <c r="J5" s="246"/>
      <c r="K5" s="247"/>
      <c r="L5" s="247"/>
      <c r="M5" s="247"/>
      <c r="N5" s="78"/>
      <c r="O5" s="78"/>
      <c r="P5" s="77"/>
      <c r="AF5" s="76"/>
      <c r="AG5" s="76"/>
      <c r="AH5" s="76"/>
      <c r="AI5" s="76"/>
      <c r="AJ5" s="76"/>
    </row>
    <row r="6" spans="1:38" s="75" customFormat="1" ht="15" thickBot="1" x14ac:dyDescent="0.25">
      <c r="D6" s="73"/>
      <c r="E6" s="73"/>
      <c r="F6" s="133"/>
      <c r="AF6" s="76"/>
      <c r="AG6" s="76"/>
      <c r="AH6" s="76"/>
      <c r="AI6" s="76"/>
      <c r="AJ6" s="76"/>
    </row>
    <row r="7" spans="1:38" s="75" customFormat="1" ht="13.5" thickBot="1" x14ac:dyDescent="0.25">
      <c r="A7" s="470" t="s">
        <v>22</v>
      </c>
      <c r="B7" s="471"/>
      <c r="C7" s="471"/>
      <c r="D7" s="471"/>
      <c r="E7" s="471"/>
      <c r="F7" s="471"/>
      <c r="G7" s="472"/>
      <c r="I7" s="470" t="s">
        <v>23</v>
      </c>
      <c r="J7" s="471"/>
      <c r="K7" s="471"/>
      <c r="L7" s="471"/>
      <c r="M7" s="471"/>
      <c r="N7" s="471"/>
      <c r="O7" s="472"/>
      <c r="R7" s="80"/>
      <c r="S7" s="81"/>
      <c r="T7" s="423" t="s">
        <v>87</v>
      </c>
      <c r="U7" s="423"/>
      <c r="V7" s="423"/>
      <c r="W7" s="423"/>
      <c r="X7" s="424"/>
      <c r="AF7" s="76"/>
      <c r="AG7" s="76"/>
      <c r="AH7" s="76"/>
      <c r="AI7" s="76"/>
      <c r="AJ7" s="76"/>
    </row>
    <row r="8" spans="1:38" x14ac:dyDescent="0.25">
      <c r="A8" s="85"/>
      <c r="B8" s="86"/>
      <c r="C8" s="423" t="s">
        <v>87</v>
      </c>
      <c r="D8" s="423"/>
      <c r="E8" s="423"/>
      <c r="F8" s="423"/>
      <c r="G8" s="424"/>
      <c r="H8" s="84"/>
      <c r="I8" s="85"/>
      <c r="J8" s="86"/>
      <c r="K8" s="423" t="s">
        <v>87</v>
      </c>
      <c r="L8" s="423"/>
      <c r="M8" s="423"/>
      <c r="N8" s="423"/>
      <c r="O8" s="424"/>
      <c r="P8" s="84"/>
      <c r="R8" s="88"/>
      <c r="T8" s="89">
        <v>0.2</v>
      </c>
      <c r="U8" s="89">
        <v>0.4</v>
      </c>
      <c r="V8" s="89">
        <v>0.6</v>
      </c>
      <c r="W8" s="89">
        <v>0.8</v>
      </c>
      <c r="X8" s="90">
        <v>1</v>
      </c>
      <c r="Y8" s="91"/>
      <c r="Z8" s="91"/>
      <c r="AA8" s="91"/>
      <c r="AB8" s="91"/>
      <c r="AC8" s="91"/>
      <c r="AD8" s="91"/>
      <c r="AE8" s="91"/>
    </row>
    <row r="9" spans="1:38" x14ac:dyDescent="0.2">
      <c r="A9" s="88"/>
      <c r="B9" s="97"/>
      <c r="C9" s="98" t="s">
        <v>65</v>
      </c>
      <c r="D9" s="98" t="s">
        <v>7</v>
      </c>
      <c r="E9" s="98" t="s">
        <v>5</v>
      </c>
      <c r="F9" s="98" t="s">
        <v>6</v>
      </c>
      <c r="G9" s="99" t="s">
        <v>73</v>
      </c>
      <c r="H9" s="84"/>
      <c r="I9" s="88"/>
      <c r="J9" s="97"/>
      <c r="K9" s="98" t="s">
        <v>65</v>
      </c>
      <c r="L9" s="98" t="s">
        <v>7</v>
      </c>
      <c r="M9" s="98" t="s">
        <v>5</v>
      </c>
      <c r="N9" s="98" t="s">
        <v>6</v>
      </c>
      <c r="O9" s="99" t="s">
        <v>73</v>
      </c>
      <c r="P9" s="84"/>
      <c r="R9" s="88"/>
      <c r="S9" s="100"/>
      <c r="T9" s="101" t="s">
        <v>65</v>
      </c>
      <c r="U9" s="101" t="s">
        <v>7</v>
      </c>
      <c r="V9" s="101" t="s">
        <v>5</v>
      </c>
      <c r="W9" s="101" t="s">
        <v>6</v>
      </c>
      <c r="X9" s="102" t="s">
        <v>73</v>
      </c>
      <c r="AA9" s="91"/>
      <c r="AB9" s="91"/>
      <c r="AC9" s="103"/>
      <c r="AD9" s="103"/>
      <c r="AE9" s="103"/>
      <c r="AF9" s="103"/>
      <c r="AG9" s="103"/>
      <c r="AH9" s="103"/>
      <c r="AI9" s="103"/>
      <c r="AJ9" s="103"/>
      <c r="AK9" s="103"/>
      <c r="AL9" s="103"/>
    </row>
    <row r="10" spans="1:38" ht="55.5" customHeight="1" x14ac:dyDescent="0.2">
      <c r="A10" s="429" t="s">
        <v>54</v>
      </c>
      <c r="B10" s="98" t="s">
        <v>62</v>
      </c>
      <c r="C10" s="108" t="str">
        <f>+'4 MAPA CALOR INHERENTE'!I9</f>
        <v xml:space="preserve">                   </v>
      </c>
      <c r="D10" s="108" t="str">
        <f>+'4 MAPA CALOR INHERENTE'!J9</f>
        <v xml:space="preserve">                   </v>
      </c>
      <c r="E10" s="108" t="str">
        <f>+'4 MAPA CALOR INHERENTE'!K9</f>
        <v xml:space="preserve">                   </v>
      </c>
      <c r="F10" s="108" t="str">
        <f>+'4 MAPA CALOR INHERENTE'!L9</f>
        <v xml:space="preserve">                   </v>
      </c>
      <c r="G10" s="109" t="str">
        <f>+'4 MAPA CALOR INHERENTE'!M9</f>
        <v xml:space="preserve">                   </v>
      </c>
      <c r="H10" s="107"/>
      <c r="I10" s="429" t="s">
        <v>54</v>
      </c>
      <c r="J10" s="98" t="s">
        <v>62</v>
      </c>
      <c r="K10" s="108" t="str">
        <f>+'6 MAPA CALOR RESIDUAL'!K9</f>
        <v xml:space="preserve">                   </v>
      </c>
      <c r="L10" s="108" t="str">
        <f>+'6 MAPA CALOR RESIDUAL'!L9</f>
        <v xml:space="preserve">                   </v>
      </c>
      <c r="M10" s="108" t="str">
        <f>+'6 MAPA CALOR RESIDUAL'!M9</f>
        <v xml:space="preserve">                   </v>
      </c>
      <c r="N10" s="108" t="str">
        <f>+'6 MAPA CALOR RESIDUAL'!N9</f>
        <v xml:space="preserve">                   </v>
      </c>
      <c r="O10" s="109" t="str">
        <f>+'6 MAPA CALOR RESIDUAL'!O9</f>
        <v xml:space="preserve">                   </v>
      </c>
      <c r="P10" s="107"/>
      <c r="Q10" s="469" t="s">
        <v>54</v>
      </c>
      <c r="R10" s="110">
        <v>1</v>
      </c>
      <c r="S10" s="101" t="s">
        <v>62</v>
      </c>
      <c r="T10" s="108" t="s">
        <v>85</v>
      </c>
      <c r="U10" s="108" t="s">
        <v>85</v>
      </c>
      <c r="V10" s="108" t="s">
        <v>85</v>
      </c>
      <c r="W10" s="108" t="s">
        <v>85</v>
      </c>
      <c r="X10" s="109" t="s">
        <v>84</v>
      </c>
      <c r="AA10" s="91"/>
      <c r="AB10" s="91"/>
      <c r="AC10" s="103"/>
      <c r="AD10" s="103"/>
      <c r="AE10" s="103"/>
      <c r="AF10" s="111"/>
      <c r="AG10" s="111"/>
      <c r="AH10" s="111"/>
      <c r="AI10" s="111"/>
      <c r="AJ10" s="111"/>
      <c r="AK10" s="103"/>
      <c r="AL10" s="103"/>
    </row>
    <row r="11" spans="1:38" ht="55.5" customHeight="1" x14ac:dyDescent="0.2">
      <c r="A11" s="429"/>
      <c r="B11" s="98" t="s">
        <v>61</v>
      </c>
      <c r="C11" s="112" t="str">
        <f>+'4 MAPA CALOR INHERENTE'!I10</f>
        <v xml:space="preserve">                   </v>
      </c>
      <c r="D11" s="112" t="str">
        <f>+'4 MAPA CALOR INHERENTE'!J10</f>
        <v xml:space="preserve">                   </v>
      </c>
      <c r="E11" s="108" t="str">
        <f>+'4 MAPA CALOR INHERENTE'!K10</f>
        <v xml:space="preserve">                   </v>
      </c>
      <c r="F11" s="108" t="str">
        <f>+'4 MAPA CALOR INHERENTE'!L10</f>
        <v xml:space="preserve"> R2 R3 R4                </v>
      </c>
      <c r="G11" s="109" t="str">
        <f>+'4 MAPA CALOR INHERENTE'!M10</f>
        <v xml:space="preserve">                   </v>
      </c>
      <c r="H11" s="107"/>
      <c r="I11" s="429"/>
      <c r="J11" s="98" t="s">
        <v>61</v>
      </c>
      <c r="K11" s="112" t="str">
        <f>+'6 MAPA CALOR RESIDUAL'!K10</f>
        <v xml:space="preserve">                   </v>
      </c>
      <c r="L11" s="112" t="str">
        <f>+'6 MAPA CALOR RESIDUAL'!L10</f>
        <v xml:space="preserve">                   </v>
      </c>
      <c r="M11" s="108" t="str">
        <f>+'6 MAPA CALOR RESIDUAL'!M10</f>
        <v xml:space="preserve">                   </v>
      </c>
      <c r="N11" s="108" t="str">
        <f>+'6 MAPA CALOR RESIDUAL'!N10</f>
        <v xml:space="preserve">                   </v>
      </c>
      <c r="O11" s="109" t="str">
        <f>+'6 MAPA CALOR RESIDUAL'!O10</f>
        <v xml:space="preserve">                   </v>
      </c>
      <c r="P11" s="107"/>
      <c r="Q11" s="469"/>
      <c r="R11" s="110">
        <v>0.8</v>
      </c>
      <c r="S11" s="101" t="s">
        <v>61</v>
      </c>
      <c r="T11" s="112" t="s">
        <v>5</v>
      </c>
      <c r="U11" s="112" t="s">
        <v>5</v>
      </c>
      <c r="V11" s="108" t="s">
        <v>85</v>
      </c>
      <c r="W11" s="108" t="s">
        <v>85</v>
      </c>
      <c r="X11" s="109" t="s">
        <v>84</v>
      </c>
      <c r="AA11" s="91"/>
      <c r="AB11" s="91"/>
      <c r="AC11" s="103"/>
      <c r="AD11" s="113"/>
      <c r="AE11" s="114"/>
      <c r="AF11" s="111"/>
      <c r="AG11" s="111"/>
      <c r="AH11" s="111"/>
      <c r="AI11" s="111"/>
      <c r="AJ11" s="111"/>
      <c r="AK11" s="103"/>
      <c r="AL11" s="103"/>
    </row>
    <row r="12" spans="1:38" ht="55.5" customHeight="1" x14ac:dyDescent="0.2">
      <c r="A12" s="429"/>
      <c r="B12" s="98" t="s">
        <v>59</v>
      </c>
      <c r="C12" s="112" t="str">
        <f>+'4 MAPA CALOR INHERENTE'!I11</f>
        <v xml:space="preserve">                   </v>
      </c>
      <c r="D12" s="112" t="str">
        <f>+'4 MAPA CALOR INHERENTE'!J11</f>
        <v xml:space="preserve">                   </v>
      </c>
      <c r="E12" s="112" t="str">
        <f>+'4 MAPA CALOR INHERENTE'!K11</f>
        <v xml:space="preserve">                   </v>
      </c>
      <c r="F12" s="108" t="str">
        <f>+'4 MAPA CALOR INHERENTE'!L11</f>
        <v xml:space="preserve">      R7     R12 R13       </v>
      </c>
      <c r="G12" s="109" t="str">
        <f>+'4 MAPA CALOR INHERENTE'!M11</f>
        <v xml:space="preserve">     R6  R8            </v>
      </c>
      <c r="H12" s="107"/>
      <c r="I12" s="429"/>
      <c r="J12" s="98" t="s">
        <v>59</v>
      </c>
      <c r="K12" s="112" t="str">
        <f>+'6 MAPA CALOR RESIDUAL'!K11</f>
        <v xml:space="preserve">                   </v>
      </c>
      <c r="L12" s="112" t="str">
        <f>+'6 MAPA CALOR RESIDUAL'!L11</f>
        <v xml:space="preserve">                   </v>
      </c>
      <c r="M12" s="112" t="str">
        <f>+'6 MAPA CALOR RESIDUAL'!M11</f>
        <v xml:space="preserve">                   </v>
      </c>
      <c r="N12" s="108" t="str">
        <f>+'6 MAPA CALOR RESIDUAL'!N11</f>
        <v xml:space="preserve"> R2 R3                 </v>
      </c>
      <c r="O12" s="109" t="str">
        <f>+'6 MAPA CALOR RESIDUAL'!O11</f>
        <v xml:space="preserve">                   </v>
      </c>
      <c r="P12" s="107"/>
      <c r="Q12" s="469"/>
      <c r="R12" s="110">
        <v>0.6</v>
      </c>
      <c r="S12" s="101" t="s">
        <v>59</v>
      </c>
      <c r="T12" s="112" t="s">
        <v>5</v>
      </c>
      <c r="U12" s="112" t="s">
        <v>5</v>
      </c>
      <c r="V12" s="112" t="s">
        <v>5</v>
      </c>
      <c r="W12" s="108" t="s">
        <v>85</v>
      </c>
      <c r="X12" s="109" t="s">
        <v>84</v>
      </c>
      <c r="AA12" s="91"/>
      <c r="AB12" s="91"/>
      <c r="AC12" s="103"/>
      <c r="AD12" s="113"/>
      <c r="AE12" s="114"/>
      <c r="AF12" s="111"/>
      <c r="AG12" s="111"/>
      <c r="AH12" s="111"/>
      <c r="AI12" s="111"/>
      <c r="AJ12" s="115"/>
      <c r="AK12" s="103"/>
      <c r="AL12" s="103"/>
    </row>
    <row r="13" spans="1:38" ht="55.5" customHeight="1" x14ac:dyDescent="0.2">
      <c r="A13" s="429"/>
      <c r="B13" s="98" t="s">
        <v>57</v>
      </c>
      <c r="C13" s="116" t="str">
        <f>+'4 MAPA CALOR INHERENTE'!I12</f>
        <v xml:space="preserve">          R11         </v>
      </c>
      <c r="D13" s="112" t="str">
        <f>+'4 MAPA CALOR INHERENTE'!J12</f>
        <v xml:space="preserve">                   </v>
      </c>
      <c r="E13" s="112" t="str">
        <f>+'4 MAPA CALOR INHERENTE'!K12</f>
        <v xml:space="preserve">R1                   </v>
      </c>
      <c r="F13" s="108" t="str">
        <f>+'4 MAPA CALOR INHERENTE'!L12</f>
        <v xml:space="preserve">    R5    R9           </v>
      </c>
      <c r="G13" s="109" t="str">
        <f>+'4 MAPA CALOR INHERENTE'!M12</f>
        <v xml:space="preserve">         R10          </v>
      </c>
      <c r="H13" s="107"/>
      <c r="I13" s="429"/>
      <c r="J13" s="98" t="s">
        <v>57</v>
      </c>
      <c r="K13" s="116" t="str">
        <f>+'6 MAPA CALOR RESIDUAL'!K12</f>
        <v xml:space="preserve">          R11         </v>
      </c>
      <c r="L13" s="112" t="str">
        <f>+'6 MAPA CALOR RESIDUAL'!L12</f>
        <v xml:space="preserve">                   </v>
      </c>
      <c r="M13" s="112" t="str">
        <f>+'6 MAPA CALOR RESIDUAL'!M12</f>
        <v xml:space="preserve">                   </v>
      </c>
      <c r="N13" s="108" t="str">
        <f>+'6 MAPA CALOR RESIDUAL'!N12</f>
        <v xml:space="preserve">   R4   R7  R9   R12 R13       </v>
      </c>
      <c r="O13" s="109" t="str">
        <f>+'6 MAPA CALOR RESIDUAL'!O12</f>
        <v xml:space="preserve">     R6  R8  R10          </v>
      </c>
      <c r="P13" s="107"/>
      <c r="Q13" s="469"/>
      <c r="R13" s="110">
        <v>0.4</v>
      </c>
      <c r="S13" s="101" t="s">
        <v>57</v>
      </c>
      <c r="T13" s="116" t="s">
        <v>86</v>
      </c>
      <c r="U13" s="112" t="s">
        <v>5</v>
      </c>
      <c r="V13" s="112" t="s">
        <v>5</v>
      </c>
      <c r="W13" s="108" t="s">
        <v>85</v>
      </c>
      <c r="X13" s="109" t="s">
        <v>84</v>
      </c>
      <c r="AA13" s="91"/>
      <c r="AB13" s="91"/>
      <c r="AC13" s="103"/>
      <c r="AD13" s="113"/>
      <c r="AE13" s="114"/>
      <c r="AF13" s="111"/>
      <c r="AG13" s="111"/>
      <c r="AH13" s="111"/>
      <c r="AI13" s="115"/>
      <c r="AJ13" s="111"/>
      <c r="AK13" s="103"/>
      <c r="AL13" s="103"/>
    </row>
    <row r="14" spans="1:38" ht="55.5" customHeight="1" thickBot="1" x14ac:dyDescent="0.25">
      <c r="A14" s="430"/>
      <c r="B14" s="117" t="s">
        <v>55</v>
      </c>
      <c r="C14" s="118" t="str">
        <f>+'4 MAPA CALOR INHERENTE'!I13</f>
        <v xml:space="preserve">                   </v>
      </c>
      <c r="D14" s="118" t="str">
        <f>+'4 MAPA CALOR INHERENTE'!J13</f>
        <v xml:space="preserve">                   </v>
      </c>
      <c r="E14" s="119" t="str">
        <f>+'4 MAPA CALOR INHERENTE'!K13</f>
        <v xml:space="preserve">                   </v>
      </c>
      <c r="F14" s="120" t="str">
        <f>+'4 MAPA CALOR INHERENTE'!L13</f>
        <v xml:space="preserve">                   </v>
      </c>
      <c r="G14" s="121" t="str">
        <f>+'4 MAPA CALOR INHERENTE'!M13</f>
        <v xml:space="preserve">                   </v>
      </c>
      <c r="H14" s="107"/>
      <c r="I14" s="430"/>
      <c r="J14" s="117" t="s">
        <v>55</v>
      </c>
      <c r="K14" s="118" t="str">
        <f>+'6 MAPA CALOR RESIDUAL'!K13</f>
        <v xml:space="preserve">                   </v>
      </c>
      <c r="L14" s="118" t="str">
        <f>+'6 MAPA CALOR RESIDUAL'!L13</f>
        <v xml:space="preserve">                   </v>
      </c>
      <c r="M14" s="119" t="str">
        <f>+'6 MAPA CALOR RESIDUAL'!M13</f>
        <v xml:space="preserve">R1                   </v>
      </c>
      <c r="N14" s="120" t="str">
        <f>+'6 MAPA CALOR RESIDUAL'!N13</f>
        <v xml:space="preserve">    R5               </v>
      </c>
      <c r="O14" s="121" t="str">
        <f>+'6 MAPA CALOR RESIDUAL'!O13</f>
        <v xml:space="preserve">                   </v>
      </c>
      <c r="P14" s="107"/>
      <c r="Q14" s="469"/>
      <c r="R14" s="122">
        <v>0.2</v>
      </c>
      <c r="S14" s="123" t="s">
        <v>55</v>
      </c>
      <c r="T14" s="118" t="s">
        <v>86</v>
      </c>
      <c r="U14" s="118" t="s">
        <v>86</v>
      </c>
      <c r="V14" s="119" t="s">
        <v>5</v>
      </c>
      <c r="W14" s="120" t="s">
        <v>85</v>
      </c>
      <c r="X14" s="121" t="s">
        <v>84</v>
      </c>
      <c r="AA14" s="91"/>
      <c r="AB14" s="91"/>
      <c r="AC14" s="103"/>
      <c r="AD14" s="113"/>
      <c r="AE14" s="114"/>
      <c r="AF14" s="111"/>
      <c r="AG14" s="111"/>
      <c r="AH14" s="111"/>
      <c r="AI14" s="124"/>
      <c r="AJ14" s="111"/>
      <c r="AK14" s="103"/>
      <c r="AL14" s="103"/>
    </row>
    <row r="15" spans="1:38" x14ac:dyDescent="0.2">
      <c r="A15" s="92"/>
      <c r="B15" s="107"/>
      <c r="C15" s="210"/>
      <c r="D15" s="211"/>
      <c r="E15" s="212"/>
      <c r="F15" s="212"/>
      <c r="G15" s="107"/>
      <c r="H15" s="107"/>
      <c r="I15" s="107"/>
      <c r="J15" s="107"/>
      <c r="K15" s="107"/>
      <c r="L15" s="107"/>
      <c r="M15" s="107"/>
      <c r="N15" s="107"/>
      <c r="O15" s="107"/>
      <c r="P15" s="107"/>
      <c r="AA15" s="91"/>
      <c r="AB15" s="91"/>
      <c r="AC15" s="103"/>
      <c r="AD15" s="113"/>
      <c r="AE15" s="114"/>
      <c r="AF15" s="111"/>
      <c r="AG15" s="111"/>
      <c r="AH15" s="111"/>
      <c r="AI15" s="111"/>
      <c r="AJ15" s="111"/>
      <c r="AK15" s="103"/>
      <c r="AL15" s="103"/>
    </row>
    <row r="16" spans="1:38" ht="25.5" x14ac:dyDescent="0.2">
      <c r="A16" s="92"/>
      <c r="B16" s="107"/>
      <c r="C16" s="210"/>
      <c r="D16" s="211"/>
      <c r="E16" s="212"/>
      <c r="F16" s="212"/>
      <c r="G16" s="107"/>
      <c r="H16" s="107"/>
      <c r="I16" s="107"/>
      <c r="J16" s="107"/>
      <c r="K16" s="107"/>
      <c r="L16" s="107"/>
      <c r="M16" s="107"/>
      <c r="N16" s="107"/>
      <c r="O16" s="107"/>
      <c r="P16" s="107"/>
      <c r="T16" s="95" t="s">
        <v>88</v>
      </c>
      <c r="V16" s="91"/>
      <c r="W16" s="91"/>
      <c r="X16" s="91"/>
      <c r="Y16" s="91"/>
      <c r="Z16" s="91"/>
      <c r="AA16" s="91"/>
      <c r="AB16" s="91"/>
      <c r="AC16" s="103"/>
      <c r="AD16" s="113"/>
      <c r="AE16" s="103"/>
      <c r="AF16" s="114"/>
      <c r="AG16" s="114"/>
      <c r="AH16" s="114"/>
      <c r="AI16" s="114"/>
      <c r="AJ16" s="114"/>
      <c r="AK16" s="103"/>
      <c r="AL16" s="103"/>
    </row>
    <row r="17" spans="1:38" x14ac:dyDescent="0.2">
      <c r="A17" s="92"/>
      <c r="B17" s="107"/>
      <c r="C17" s="210"/>
      <c r="D17" s="211"/>
      <c r="E17" s="212"/>
      <c r="F17" s="212"/>
      <c r="G17" s="107"/>
      <c r="H17" s="107"/>
      <c r="I17" s="107"/>
      <c r="J17" s="107"/>
      <c r="K17" s="107"/>
      <c r="L17" s="107"/>
      <c r="M17" s="107"/>
      <c r="N17" s="107"/>
      <c r="O17" s="107"/>
      <c r="P17" s="107"/>
      <c r="T17" s="125" t="s">
        <v>84</v>
      </c>
      <c r="V17" s="91"/>
      <c r="W17" s="91"/>
      <c r="X17" s="91"/>
      <c r="Y17" s="91"/>
      <c r="Z17" s="91"/>
      <c r="AA17" s="91"/>
      <c r="AB17" s="91"/>
      <c r="AC17" s="103"/>
      <c r="AD17" s="103"/>
      <c r="AE17" s="103"/>
      <c r="AF17" s="111"/>
      <c r="AG17" s="111"/>
      <c r="AH17" s="111"/>
      <c r="AI17" s="111"/>
      <c r="AJ17" s="111"/>
      <c r="AK17" s="103"/>
      <c r="AL17" s="103"/>
    </row>
    <row r="18" spans="1:38" x14ac:dyDescent="0.2">
      <c r="A18" s="92"/>
      <c r="B18" s="107"/>
      <c r="C18" s="210"/>
      <c r="D18" s="211"/>
      <c r="E18" s="212"/>
      <c r="F18" s="212"/>
      <c r="G18" s="107"/>
      <c r="H18" s="107"/>
      <c r="I18" s="107"/>
      <c r="J18" s="107"/>
      <c r="K18" s="107"/>
      <c r="L18" s="107"/>
      <c r="M18" s="107"/>
      <c r="N18" s="107"/>
      <c r="O18" s="107"/>
      <c r="P18" s="107"/>
      <c r="T18" s="108" t="s">
        <v>85</v>
      </c>
      <c r="U18" s="91"/>
      <c r="V18" s="91"/>
      <c r="W18" s="91"/>
      <c r="X18" s="91"/>
      <c r="Y18" s="91"/>
      <c r="Z18" s="91"/>
      <c r="AA18" s="91"/>
      <c r="AB18" s="91"/>
      <c r="AC18" s="103"/>
      <c r="AD18" s="103"/>
      <c r="AE18" s="103"/>
      <c r="AF18" s="111"/>
      <c r="AG18" s="111"/>
      <c r="AH18" s="111"/>
      <c r="AI18" s="111"/>
      <c r="AJ18" s="111"/>
      <c r="AK18" s="103"/>
      <c r="AL18" s="103"/>
    </row>
    <row r="19" spans="1:38" x14ac:dyDescent="0.2">
      <c r="A19" s="92"/>
      <c r="B19" s="107"/>
      <c r="C19" s="210"/>
      <c r="D19" s="211"/>
      <c r="E19" s="212"/>
      <c r="F19" s="212"/>
      <c r="G19" s="107"/>
      <c r="H19" s="107"/>
      <c r="I19" s="107"/>
      <c r="J19" s="107"/>
      <c r="K19" s="107"/>
      <c r="L19" s="107"/>
      <c r="M19" s="107"/>
      <c r="N19" s="107"/>
      <c r="O19" s="107"/>
      <c r="P19" s="107"/>
      <c r="S19" s="126"/>
      <c r="T19" s="112" t="s">
        <v>5</v>
      </c>
      <c r="U19" s="126"/>
      <c r="V19" s="126"/>
      <c r="W19" s="126"/>
      <c r="X19" s="126"/>
      <c r="Y19" s="126"/>
      <c r="Z19" s="126"/>
      <c r="AA19" s="126"/>
      <c r="AB19" s="126"/>
      <c r="AC19" s="103"/>
      <c r="AD19" s="103"/>
      <c r="AE19" s="127"/>
      <c r="AF19" s="127"/>
      <c r="AG19" s="127"/>
      <c r="AH19" s="127"/>
      <c r="AI19" s="127"/>
      <c r="AJ19" s="127"/>
      <c r="AK19" s="103"/>
      <c r="AL19" s="103"/>
    </row>
    <row r="20" spans="1:38" x14ac:dyDescent="0.2">
      <c r="A20" s="92"/>
      <c r="B20" s="107"/>
      <c r="C20" s="210"/>
      <c r="D20" s="211"/>
      <c r="E20" s="212"/>
      <c r="F20" s="212"/>
      <c r="G20" s="107"/>
      <c r="H20" s="107"/>
      <c r="I20" s="107"/>
      <c r="J20" s="107"/>
      <c r="K20" s="107"/>
      <c r="L20" s="107"/>
      <c r="M20" s="107"/>
      <c r="N20" s="107"/>
      <c r="O20" s="107"/>
      <c r="P20" s="107"/>
      <c r="S20" s="126"/>
      <c r="T20" s="116" t="s">
        <v>86</v>
      </c>
      <c r="AA20" s="126"/>
      <c r="AB20" s="126"/>
      <c r="AC20" s="103"/>
      <c r="AD20" s="103"/>
      <c r="AE20" s="103"/>
      <c r="AF20" s="111"/>
      <c r="AG20" s="111"/>
      <c r="AH20" s="111"/>
      <c r="AI20" s="111"/>
      <c r="AJ20" s="111"/>
      <c r="AK20" s="103"/>
      <c r="AL20" s="103"/>
    </row>
    <row r="21" spans="1:38" x14ac:dyDescent="0.2">
      <c r="A21" s="92"/>
      <c r="B21" s="107"/>
      <c r="C21" s="210"/>
      <c r="D21" s="211"/>
      <c r="E21" s="212"/>
      <c r="F21" s="212"/>
      <c r="G21" s="107"/>
      <c r="H21" s="107"/>
      <c r="I21" s="107"/>
      <c r="J21" s="107"/>
      <c r="K21" s="107"/>
      <c r="L21" s="107"/>
      <c r="M21" s="107"/>
      <c r="N21" s="107"/>
      <c r="O21" s="107"/>
      <c r="P21" s="107"/>
      <c r="Q21" s="128"/>
      <c r="R21" s="128"/>
      <c r="S21" s="126"/>
      <c r="AA21" s="126"/>
      <c r="AB21" s="126"/>
      <c r="AC21" s="103"/>
      <c r="AD21" s="103"/>
      <c r="AE21" s="103"/>
      <c r="AF21" s="111"/>
      <c r="AG21" s="111"/>
      <c r="AH21" s="111"/>
      <c r="AI21" s="111"/>
      <c r="AJ21" s="111"/>
      <c r="AK21" s="103"/>
      <c r="AL21" s="103"/>
    </row>
    <row r="22" spans="1:38" x14ac:dyDescent="0.2">
      <c r="A22" s="92"/>
      <c r="B22" s="107"/>
      <c r="C22" s="210"/>
      <c r="D22" s="211"/>
      <c r="E22" s="212"/>
      <c r="F22" s="212"/>
      <c r="G22" s="107"/>
      <c r="H22" s="107"/>
      <c r="I22" s="107"/>
      <c r="J22" s="107"/>
      <c r="K22" s="107"/>
      <c r="L22" s="107"/>
      <c r="M22" s="107"/>
      <c r="N22" s="107"/>
      <c r="O22" s="107"/>
      <c r="P22" s="107"/>
      <c r="Q22" s="128"/>
      <c r="R22" s="128"/>
      <c r="S22" s="129"/>
      <c r="AA22" s="126"/>
      <c r="AB22" s="126"/>
      <c r="AC22" s="103"/>
      <c r="AD22" s="124"/>
      <c r="AE22" s="124"/>
      <c r="AF22" s="124"/>
      <c r="AG22" s="124"/>
      <c r="AH22" s="124"/>
      <c r="AI22" s="124"/>
      <c r="AJ22" s="111"/>
      <c r="AK22" s="103"/>
      <c r="AL22" s="103"/>
    </row>
    <row r="23" spans="1:38" x14ac:dyDescent="0.2">
      <c r="A23" s="92"/>
      <c r="B23" s="107"/>
      <c r="C23" s="210"/>
      <c r="D23" s="211"/>
      <c r="E23" s="212"/>
      <c r="F23" s="212"/>
      <c r="G23" s="107"/>
      <c r="H23" s="107"/>
      <c r="I23" s="107"/>
      <c r="J23" s="107"/>
      <c r="K23" s="107"/>
      <c r="L23" s="107"/>
      <c r="M23" s="107"/>
      <c r="N23" s="107"/>
      <c r="O23" s="107"/>
      <c r="P23" s="107"/>
      <c r="Q23" s="128"/>
      <c r="R23" s="128"/>
      <c r="AC23" s="103"/>
      <c r="AD23" s="130"/>
      <c r="AE23" s="130"/>
      <c r="AF23" s="130"/>
      <c r="AG23" s="130"/>
      <c r="AH23" s="130"/>
      <c r="AI23" s="130"/>
      <c r="AJ23" s="111"/>
      <c r="AK23" s="103"/>
      <c r="AL23" s="103"/>
    </row>
    <row r="24" spans="1:38" x14ac:dyDescent="0.2">
      <c r="A24" s="92"/>
      <c r="B24" s="107"/>
      <c r="C24" s="210"/>
      <c r="D24" s="211"/>
      <c r="E24" s="212"/>
      <c r="F24" s="212"/>
      <c r="G24" s="107"/>
      <c r="H24" s="107"/>
      <c r="I24" s="107"/>
      <c r="J24" s="107"/>
      <c r="K24" s="107"/>
      <c r="L24" s="107"/>
      <c r="M24" s="107"/>
      <c r="N24" s="107"/>
      <c r="O24" s="107"/>
      <c r="P24" s="107"/>
      <c r="Q24" s="128"/>
      <c r="R24" s="128"/>
      <c r="AC24" s="103"/>
      <c r="AD24" s="124"/>
      <c r="AE24" s="124"/>
      <c r="AF24" s="124"/>
      <c r="AG24" s="124"/>
      <c r="AH24" s="124"/>
      <c r="AI24" s="124"/>
      <c r="AJ24" s="111"/>
      <c r="AK24" s="103"/>
      <c r="AL24" s="103"/>
    </row>
    <row r="25" spans="1:38" x14ac:dyDescent="0.2">
      <c r="A25" s="92"/>
      <c r="B25" s="107"/>
      <c r="C25" s="210"/>
      <c r="D25" s="211"/>
      <c r="E25" s="212"/>
      <c r="F25" s="212"/>
      <c r="G25" s="107"/>
      <c r="H25" s="107"/>
      <c r="I25" s="107"/>
      <c r="J25" s="107"/>
      <c r="K25" s="107"/>
      <c r="L25" s="107"/>
      <c r="M25" s="107"/>
      <c r="N25" s="107"/>
      <c r="O25" s="107"/>
      <c r="P25" s="107"/>
      <c r="AC25" s="103"/>
      <c r="AD25" s="124"/>
      <c r="AE25" s="124"/>
      <c r="AF25" s="124"/>
      <c r="AG25" s="124"/>
      <c r="AH25" s="124"/>
      <c r="AI25" s="124"/>
      <c r="AJ25" s="111"/>
      <c r="AK25" s="103"/>
      <c r="AL25" s="103"/>
    </row>
    <row r="26" spans="1:38" x14ac:dyDescent="0.25">
      <c r="A26" s="92"/>
      <c r="B26" s="107"/>
      <c r="C26" s="210"/>
      <c r="D26" s="211"/>
      <c r="E26" s="212"/>
      <c r="F26" s="212"/>
      <c r="G26" s="107"/>
      <c r="H26" s="107"/>
      <c r="I26" s="107"/>
      <c r="J26" s="107"/>
      <c r="K26" s="107"/>
      <c r="L26" s="107"/>
      <c r="M26" s="107"/>
      <c r="N26" s="107"/>
      <c r="O26" s="107"/>
      <c r="P26" s="107"/>
    </row>
    <row r="27" spans="1:38" x14ac:dyDescent="0.25">
      <c r="A27" s="92"/>
      <c r="B27" s="107"/>
      <c r="C27" s="210"/>
      <c r="D27" s="211"/>
      <c r="E27" s="212"/>
      <c r="F27" s="212"/>
      <c r="G27" s="107"/>
      <c r="H27" s="107"/>
      <c r="I27" s="107"/>
      <c r="J27" s="107"/>
      <c r="K27" s="107"/>
      <c r="L27" s="107"/>
      <c r="M27" s="107"/>
      <c r="N27" s="107"/>
      <c r="O27" s="107"/>
      <c r="P27" s="107"/>
    </row>
    <row r="28" spans="1:38" x14ac:dyDescent="0.25">
      <c r="A28" s="92"/>
      <c r="B28" s="107"/>
      <c r="C28" s="210"/>
      <c r="D28" s="211"/>
      <c r="E28" s="212"/>
      <c r="F28" s="212"/>
      <c r="G28" s="107"/>
      <c r="H28" s="107"/>
      <c r="I28" s="107"/>
      <c r="J28" s="107"/>
      <c r="K28" s="107"/>
      <c r="L28" s="107"/>
      <c r="M28" s="107"/>
      <c r="N28" s="107"/>
      <c r="O28" s="107"/>
      <c r="P28" s="107"/>
    </row>
    <row r="29" spans="1:38" x14ac:dyDescent="0.25">
      <c r="A29" s="92"/>
      <c r="B29" s="107"/>
      <c r="C29" s="210"/>
      <c r="D29" s="211"/>
      <c r="E29" s="212"/>
      <c r="F29" s="212"/>
      <c r="G29" s="107"/>
      <c r="H29" s="107"/>
      <c r="I29" s="107"/>
      <c r="J29" s="107"/>
      <c r="K29" s="107"/>
      <c r="L29" s="107"/>
      <c r="M29" s="107"/>
      <c r="N29" s="107"/>
      <c r="O29" s="107"/>
      <c r="P29" s="107"/>
    </row>
    <row r="30" spans="1:38" ht="14.45" customHeight="1" x14ac:dyDescent="0.25">
      <c r="B30" s="87"/>
      <c r="D30" s="87"/>
      <c r="G30" s="87"/>
      <c r="H30" s="87"/>
      <c r="I30" s="87"/>
      <c r="J30" s="87"/>
      <c r="K30" s="87"/>
      <c r="L30" s="87"/>
      <c r="M30" s="87"/>
      <c r="N30" s="87"/>
      <c r="O30" s="87"/>
      <c r="P30" s="87"/>
      <c r="AA30" s="92"/>
      <c r="AB30" s="92"/>
      <c r="AC30" s="92"/>
      <c r="AD30" s="92"/>
      <c r="AE30" s="92"/>
      <c r="AF30" s="87"/>
      <c r="AG30" s="87"/>
      <c r="AH30" s="87"/>
      <c r="AI30" s="87"/>
      <c r="AJ30" s="87"/>
    </row>
    <row r="31" spans="1:38" ht="39" customHeight="1" x14ac:dyDescent="0.25">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5">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5">
      <c r="C33" s="92"/>
      <c r="E33" s="137"/>
      <c r="F33" s="137"/>
      <c r="AA33" s="92"/>
      <c r="AB33" s="92"/>
      <c r="AC33" s="92"/>
      <c r="AD33" s="92"/>
      <c r="AE33" s="92"/>
    </row>
    <row r="34" spans="3:31" s="87" customFormat="1" ht="19.5" customHeight="1" x14ac:dyDescent="0.25">
      <c r="C34" s="92"/>
      <c r="E34" s="137"/>
      <c r="F34" s="137"/>
      <c r="AA34" s="92"/>
      <c r="AB34" s="92"/>
      <c r="AC34" s="92"/>
      <c r="AD34" s="92"/>
      <c r="AE34" s="92"/>
    </row>
    <row r="35" spans="3:31" s="87" customFormat="1" ht="19.5" customHeight="1" x14ac:dyDescent="0.25">
      <c r="C35" s="92"/>
      <c r="E35" s="137"/>
      <c r="F35" s="137"/>
      <c r="AA35" s="92"/>
      <c r="AB35" s="92"/>
      <c r="AC35" s="92"/>
      <c r="AD35" s="92"/>
      <c r="AE35" s="92"/>
    </row>
    <row r="36" spans="3:31" s="87" customFormat="1" ht="19.5" customHeight="1" x14ac:dyDescent="0.25">
      <c r="C36" s="92"/>
      <c r="E36" s="137"/>
      <c r="F36" s="137"/>
      <c r="AA36" s="92"/>
      <c r="AB36" s="92"/>
      <c r="AC36" s="92"/>
      <c r="AD36" s="92"/>
      <c r="AE36" s="92"/>
    </row>
  </sheetData>
  <sheetProtection sheet="1" formatCells="0" formatColumns="0" formatRows="0" sort="0" autoFilter="0" pivotTables="0"/>
  <autoFilter ref="A9:AL9"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2">
    <mergeCell ref="I10:I14"/>
    <mergeCell ref="Q10:Q14"/>
    <mergeCell ref="A7:G7"/>
    <mergeCell ref="C8:G8"/>
    <mergeCell ref="A10:A14"/>
    <mergeCell ref="B1:D2"/>
    <mergeCell ref="A1:A2"/>
    <mergeCell ref="I7:O7"/>
    <mergeCell ref="T7:X7"/>
    <mergeCell ref="K8:O8"/>
    <mergeCell ref="B4:D4"/>
    <mergeCell ref="B5:D5"/>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allowBlank="1" showInputMessage="1" showErrorMessage="1" prompt="Es la materialización del riesgo y las consecuencias de su aparición. Su escala es: 5 bajo impacto, 10 medio, 20 alto impacto._x000a_" sqref="JD9:JJ9"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5"/>
  <sheetViews>
    <sheetView showGridLines="0" tabSelected="1" zoomScale="80" zoomScaleNormal="80" workbookViewId="0">
      <pane xSplit="1" ySplit="8" topLeftCell="B18" activePane="bottomRight" state="frozen"/>
      <selection pane="topRight" activeCell="B1" sqref="B1"/>
      <selection pane="bottomLeft" activeCell="A7" sqref="A7"/>
      <selection pane="bottomRight" activeCell="X9" sqref="X9:X21"/>
    </sheetView>
  </sheetViews>
  <sheetFormatPr baseColWidth="10" defaultColWidth="14.28515625" defaultRowHeight="12.75" x14ac:dyDescent="0.25"/>
  <cols>
    <col min="1" max="1" width="11.42578125" style="87" customWidth="1"/>
    <col min="2" max="2" width="26.42578125" style="92" customWidth="1"/>
    <col min="3" max="4" width="14.140625" style="92" hidden="1" customWidth="1"/>
    <col min="5" max="5" width="16.42578125" style="137" hidden="1" customWidth="1"/>
    <col min="6" max="6" width="16.85546875" style="137" hidden="1" customWidth="1"/>
    <col min="7" max="7" width="12.42578125" style="92" hidden="1" customWidth="1"/>
    <col min="8" max="8" width="15.42578125" style="92" hidden="1" customWidth="1"/>
    <col min="9" max="9" width="13" style="92" hidden="1" customWidth="1"/>
    <col min="10" max="10" width="16.42578125" style="137" hidden="1" customWidth="1"/>
    <col min="11" max="11" width="10.140625" style="137" hidden="1" customWidth="1"/>
    <col min="12" max="12" width="12.7109375" style="92" hidden="1" customWidth="1"/>
    <col min="13" max="13" width="16.85546875" style="92" hidden="1" customWidth="1"/>
    <col min="14" max="14" width="15.42578125" style="92" hidden="1" customWidth="1"/>
    <col min="15" max="16" width="16.42578125" style="92" hidden="1" customWidth="1"/>
    <col min="17" max="17" width="29.85546875" style="92" customWidth="1"/>
    <col min="18" max="18" width="20.85546875" style="92" customWidth="1"/>
    <col min="19" max="19" width="9.42578125" style="143" customWidth="1"/>
    <col min="20" max="20" width="13.42578125" style="143" customWidth="1"/>
    <col min="21" max="23" width="20.42578125" style="92" hidden="1" customWidth="1"/>
    <col min="24" max="25" width="32.7109375" style="92" customWidth="1"/>
    <col min="26" max="26" width="18" style="92" customWidth="1"/>
    <col min="27" max="28" width="15.42578125" style="92" customWidth="1"/>
    <col min="29" max="29" width="4.85546875" style="87" customWidth="1"/>
    <col min="30" max="30" width="5.42578125" style="87" bestFit="1" customWidth="1"/>
    <col min="31" max="32" width="14" style="87" customWidth="1"/>
    <col min="33" max="33" width="18.42578125" style="87" customWidth="1"/>
    <col min="34" max="34" width="19.42578125" style="87" customWidth="1"/>
    <col min="35" max="36" width="14" style="87" customWidth="1"/>
    <col min="37" max="41" width="11.42578125" style="87" customWidth="1"/>
    <col min="42" max="42" width="5.42578125" style="87" bestFit="1" customWidth="1"/>
    <col min="43" max="43" width="26.85546875" style="87" customWidth="1"/>
    <col min="44" max="48" width="22.85546875" style="92" customWidth="1"/>
    <col min="49" max="49" width="23.42578125" style="87" customWidth="1"/>
    <col min="50" max="277" width="11.42578125" style="87" customWidth="1"/>
    <col min="278" max="278" width="12.7109375" style="87" customWidth="1"/>
    <col min="279" max="279" width="47" style="87" customWidth="1"/>
    <col min="280" max="280" width="35" style="87" customWidth="1"/>
    <col min="281" max="16384" width="14.28515625" style="87"/>
  </cols>
  <sheetData>
    <row r="1" spans="1:50" s="75" customFormat="1" ht="36" hidden="1" customHeight="1" x14ac:dyDescent="0.2">
      <c r="A1" s="425"/>
      <c r="B1" s="431" t="str">
        <f>+'2 CONTEXTO E IDENTIFICACIÓN'!C1</f>
        <v>MAPA DE RIESGOS</v>
      </c>
      <c r="C1" s="50" t="str">
        <f>+'2 CONTEXTO E IDENTIFICACIÓN'!D1</f>
        <v>CÓDIGO:</v>
      </c>
      <c r="D1" s="131">
        <f>+'2 CONTEXTO E IDENTIFICACIÓN'!E1</f>
        <v>0</v>
      </c>
      <c r="E1" s="132"/>
      <c r="F1" s="241" t="str">
        <f>+'2 CONTEXTO E IDENTIFICACIÓN'!$G$4</f>
        <v>Elaboración o Actualización:</v>
      </c>
      <c r="G1" s="262" t="str">
        <f>+IF('2 CONTEXTO E IDENTIFICACIÓN'!$H$4="","",'2 CONTEXTO E IDENTIFICACIÓN'!$H$4)</f>
        <v/>
      </c>
      <c r="H1" s="20"/>
      <c r="I1" s="20"/>
      <c r="U1" s="138"/>
      <c r="V1" s="138"/>
      <c r="AR1" s="76"/>
      <c r="AS1" s="76"/>
      <c r="AT1" s="76"/>
      <c r="AU1" s="76"/>
      <c r="AV1" s="76"/>
    </row>
    <row r="2" spans="1:50" s="75" customFormat="1" ht="36" hidden="1" customHeight="1" x14ac:dyDescent="0.2">
      <c r="A2" s="425"/>
      <c r="B2" s="431"/>
      <c r="C2" s="50" t="str">
        <f>+'2 CONTEXTO E IDENTIFICACIÓN'!D2</f>
        <v>VERSIÓN:</v>
      </c>
      <c r="D2" s="131">
        <f>+'2 CONTEXTO E IDENTIFICACIÓN'!E2</f>
        <v>0</v>
      </c>
      <c r="E2" s="132"/>
      <c r="F2" s="244" t="str">
        <f>+'2 CONTEXTO E IDENTIFICACIÓN'!$E$5</f>
        <v>Vigencia del:</v>
      </c>
      <c r="G2" s="242" t="str">
        <f>+IF('2 CONTEXTO E IDENTIFICACIÓN'!$F$5="","",'2 CONTEXTO E IDENTIFICACIÓN'!$F$5)</f>
        <v/>
      </c>
      <c r="H2" s="243" t="s">
        <v>111</v>
      </c>
      <c r="I2" s="240" t="str">
        <f>+IF('2 CONTEXTO E IDENTIFICACIÓN'!$H$5="","",'2 CONTEXTO E IDENTIFICACIÓN'!$H$5)</f>
        <v/>
      </c>
      <c r="J2" s="132"/>
      <c r="K2" s="132"/>
      <c r="L2" s="77"/>
      <c r="N2" s="77"/>
      <c r="O2" s="77"/>
      <c r="P2" s="77"/>
      <c r="Q2" s="77"/>
      <c r="R2" s="77"/>
      <c r="S2" s="139"/>
      <c r="T2" s="139"/>
      <c r="U2" s="77"/>
      <c r="V2" s="77"/>
      <c r="W2" s="77"/>
      <c r="X2" s="77"/>
      <c r="Y2" s="77"/>
      <c r="Z2" s="77"/>
      <c r="AA2" s="77"/>
      <c r="AB2" s="77"/>
      <c r="AR2" s="76"/>
      <c r="AS2" s="76"/>
      <c r="AT2" s="76"/>
      <c r="AU2" s="76"/>
      <c r="AV2" s="76"/>
    </row>
    <row r="3" spans="1:50" s="75" customFormat="1" hidden="1" x14ac:dyDescent="0.2">
      <c r="A3" s="79"/>
      <c r="B3" s="77"/>
      <c r="C3" s="245"/>
      <c r="D3" s="245"/>
      <c r="E3" s="132"/>
      <c r="F3" s="132"/>
      <c r="G3" s="77"/>
      <c r="J3" s="132"/>
      <c r="K3" s="132"/>
      <c r="L3" s="77"/>
      <c r="N3" s="77"/>
      <c r="O3" s="77"/>
      <c r="P3" s="77"/>
      <c r="Q3" s="77"/>
      <c r="R3" s="77"/>
      <c r="S3" s="139"/>
      <c r="T3" s="139"/>
      <c r="U3" s="77"/>
      <c r="V3" s="77"/>
      <c r="W3" s="77"/>
      <c r="X3" s="77"/>
      <c r="Y3" s="77"/>
      <c r="Z3" s="77"/>
      <c r="AA3" s="77"/>
      <c r="AB3" s="77"/>
      <c r="AR3" s="76"/>
      <c r="AS3" s="76"/>
      <c r="AT3" s="76"/>
      <c r="AU3" s="76"/>
      <c r="AV3" s="76"/>
    </row>
    <row r="4" spans="1:50" s="75" customFormat="1" ht="15.75" hidden="1" thickBot="1" x14ac:dyDescent="0.25">
      <c r="A4" s="19" t="s">
        <v>158</v>
      </c>
      <c r="B4" s="415" t="str">
        <f>+IF('2 CONTEXTO E IDENTIFICACIÓN'!$C$4="","",'2 CONTEXTO E IDENTIFICACIÓN'!$C$4)</f>
        <v/>
      </c>
      <c r="C4" s="415"/>
      <c r="D4" s="415"/>
      <c r="E4" s="73"/>
      <c r="F4" s="73"/>
      <c r="G4" s="73"/>
      <c r="H4" s="73"/>
      <c r="I4" s="73"/>
      <c r="J4" s="73"/>
      <c r="K4" s="133"/>
      <c r="S4" s="138"/>
      <c r="T4" s="138"/>
      <c r="AR4" s="76"/>
      <c r="AS4" s="76"/>
      <c r="AT4" s="76"/>
      <c r="AU4" s="76"/>
      <c r="AV4" s="76"/>
    </row>
    <row r="5" spans="1:50" s="75" customFormat="1" ht="30" hidden="1" x14ac:dyDescent="0.2">
      <c r="A5" s="19" t="s">
        <v>156</v>
      </c>
      <c r="B5" s="415" t="str">
        <f>+IF('2 CONTEXTO E IDENTIFICACIÓN'!$E$4="","",'2 CONTEXTO E IDENTIFICACIÓN'!$E$4)</f>
        <v/>
      </c>
      <c r="C5" s="416"/>
      <c r="D5" s="416"/>
      <c r="E5" s="52"/>
      <c r="F5" s="133"/>
      <c r="H5" s="77"/>
      <c r="I5" s="77"/>
      <c r="J5" s="52"/>
      <c r="K5" s="133"/>
      <c r="S5" s="138"/>
      <c r="T5" s="138"/>
      <c r="AD5" s="80"/>
      <c r="AE5" s="81"/>
      <c r="AF5" s="476" t="s">
        <v>87</v>
      </c>
      <c r="AG5" s="477"/>
      <c r="AH5" s="477"/>
      <c r="AI5" s="477"/>
      <c r="AJ5" s="478"/>
      <c r="AR5" s="76"/>
      <c r="AS5" s="76"/>
      <c r="AT5" s="76"/>
      <c r="AU5" s="76"/>
      <c r="AV5" s="76"/>
    </row>
    <row r="6" spans="1:50" s="75" customFormat="1" ht="5.45" customHeight="1" x14ac:dyDescent="0.2">
      <c r="A6" s="248"/>
      <c r="B6" s="247"/>
      <c r="C6" s="247"/>
      <c r="D6" s="77"/>
      <c r="E6" s="52"/>
      <c r="F6" s="133"/>
      <c r="H6" s="77"/>
      <c r="I6" s="77"/>
      <c r="J6" s="52"/>
      <c r="K6" s="133"/>
      <c r="S6" s="138"/>
      <c r="T6" s="138"/>
      <c r="AD6" s="268"/>
      <c r="AF6" s="269"/>
      <c r="AG6" s="270"/>
      <c r="AH6" s="270"/>
      <c r="AI6" s="270"/>
      <c r="AJ6" s="271"/>
      <c r="AR6" s="76"/>
      <c r="AS6" s="76"/>
      <c r="AT6" s="76"/>
      <c r="AU6" s="76"/>
      <c r="AV6" s="76"/>
    </row>
    <row r="7" spans="1:50" ht="14.45" customHeight="1" x14ac:dyDescent="0.25">
      <c r="A7" s="134"/>
      <c r="B7" s="134"/>
      <c r="C7" s="134"/>
      <c r="D7" s="134"/>
      <c r="E7" s="426" t="s">
        <v>89</v>
      </c>
      <c r="F7" s="426"/>
      <c r="G7" s="426"/>
      <c r="H7" s="84"/>
      <c r="I7" s="134"/>
      <c r="J7" s="426" t="s">
        <v>118</v>
      </c>
      <c r="K7" s="426"/>
      <c r="L7" s="426"/>
      <c r="M7" s="84"/>
      <c r="N7" s="84"/>
      <c r="O7" s="84"/>
      <c r="P7" s="84"/>
      <c r="Q7" s="426" t="s">
        <v>131</v>
      </c>
      <c r="R7" s="426"/>
      <c r="S7" s="426"/>
      <c r="T7" s="426"/>
      <c r="U7" s="426" t="s">
        <v>149</v>
      </c>
      <c r="V7" s="426"/>
      <c r="W7" s="426"/>
      <c r="X7" s="84"/>
      <c r="Y7" s="84"/>
      <c r="Z7" s="84"/>
      <c r="AA7" s="84"/>
      <c r="AB7" s="84"/>
      <c r="AD7" s="88"/>
      <c r="AF7" s="89">
        <v>0.2</v>
      </c>
      <c r="AG7" s="89">
        <v>0.4</v>
      </c>
      <c r="AH7" s="89">
        <v>0.6</v>
      </c>
      <c r="AI7" s="89">
        <v>0.8</v>
      </c>
      <c r="AJ7" s="90">
        <v>1</v>
      </c>
      <c r="AK7" s="91"/>
      <c r="AL7" s="91"/>
      <c r="AM7" s="91"/>
      <c r="AN7" s="91"/>
      <c r="AO7" s="91"/>
      <c r="AP7" s="91"/>
      <c r="AQ7" s="91"/>
    </row>
    <row r="8" spans="1:50" ht="51" x14ac:dyDescent="0.2">
      <c r="A8" s="95" t="s">
        <v>0</v>
      </c>
      <c r="B8" s="95" t="s">
        <v>1</v>
      </c>
      <c r="C8" s="95" t="s">
        <v>122</v>
      </c>
      <c r="D8" s="95" t="s">
        <v>123</v>
      </c>
      <c r="E8" s="95" t="s">
        <v>2</v>
      </c>
      <c r="F8" s="95" t="s">
        <v>4</v>
      </c>
      <c r="G8" s="96" t="s">
        <v>124</v>
      </c>
      <c r="H8" s="95" t="s">
        <v>120</v>
      </c>
      <c r="I8" s="95" t="s">
        <v>121</v>
      </c>
      <c r="J8" s="95" t="s">
        <v>2</v>
      </c>
      <c r="K8" s="95" t="s">
        <v>4</v>
      </c>
      <c r="L8" s="95" t="s">
        <v>124</v>
      </c>
      <c r="M8" s="95" t="s">
        <v>177</v>
      </c>
      <c r="N8" s="95" t="s">
        <v>125</v>
      </c>
      <c r="O8" s="95" t="s">
        <v>281</v>
      </c>
      <c r="P8" s="95" t="s">
        <v>276</v>
      </c>
      <c r="Q8" s="95" t="s">
        <v>181</v>
      </c>
      <c r="R8" s="95" t="s">
        <v>180</v>
      </c>
      <c r="S8" s="140" t="s">
        <v>151</v>
      </c>
      <c r="T8" s="140" t="s">
        <v>152</v>
      </c>
      <c r="U8" s="95" t="s">
        <v>147</v>
      </c>
      <c r="V8" s="95" t="s">
        <v>148</v>
      </c>
      <c r="W8" s="95" t="s">
        <v>150</v>
      </c>
      <c r="X8" s="95" t="s">
        <v>153</v>
      </c>
      <c r="Y8" s="95" t="s">
        <v>154</v>
      </c>
      <c r="Z8" s="95" t="s">
        <v>132</v>
      </c>
      <c r="AA8" s="84"/>
      <c r="AB8" s="84"/>
      <c r="AD8" s="88"/>
      <c r="AE8" s="100"/>
      <c r="AF8" s="101" t="s">
        <v>65</v>
      </c>
      <c r="AG8" s="101" t="s">
        <v>7</v>
      </c>
      <c r="AH8" s="101" t="s">
        <v>5</v>
      </c>
      <c r="AI8" s="101" t="s">
        <v>6</v>
      </c>
      <c r="AJ8" s="102" t="s">
        <v>73</v>
      </c>
      <c r="AM8" s="91"/>
      <c r="AN8" s="91"/>
      <c r="AO8" s="103"/>
      <c r="AP8" s="103"/>
      <c r="AQ8" s="103"/>
      <c r="AR8" s="103"/>
      <c r="AS8" s="103"/>
      <c r="AT8" s="103"/>
      <c r="AU8" s="103"/>
      <c r="AV8" s="103"/>
      <c r="AW8" s="103"/>
      <c r="AX8" s="103"/>
    </row>
    <row r="9" spans="1:50" ht="210.75" customHeight="1" x14ac:dyDescent="0.2">
      <c r="A9" s="104" t="str">
        <f>'2 CONTEXTO E IDENTIFICACIÓN'!A9</f>
        <v>R1</v>
      </c>
      <c r="B9" s="105" t="str">
        <f>+'2 CONTEXTO E IDENTIFICACIÓN'!F9</f>
        <v>Posibilidad de pérdida reputacional por incumplimiento de las metas establecidas debido a la falta de ejecución y seguimiento de los planes institucionales</v>
      </c>
      <c r="C9" s="141">
        <f>+'3 PROBABIL E IMPACTO INHERENTE'!E9</f>
        <v>0.4</v>
      </c>
      <c r="D9" s="141">
        <f>+'3 PROBABIL E IMPACTO INHERENTE'!M9</f>
        <v>0.6</v>
      </c>
      <c r="E9" s="136" t="str">
        <f>+'4 MAPA CALOR INHERENTE'!C9</f>
        <v>Baja</v>
      </c>
      <c r="F9" s="136" t="str">
        <f>+'4 MAPA CALOR INHERENTE'!D9</f>
        <v>Moderado</v>
      </c>
      <c r="G9" s="105" t="str">
        <f>+'4 MAPA CALOR INHERENTE'!E9</f>
        <v>Moderado</v>
      </c>
      <c r="H9" s="135">
        <f>+'6 MAPA CALOR RESIDUAL'!C9</f>
        <v>0.11759999999999998</v>
      </c>
      <c r="I9" s="106">
        <f>+'6 MAPA CALOR RESIDUAL'!D9</f>
        <v>0.6</v>
      </c>
      <c r="J9" s="136" t="str">
        <f>+'6 MAPA CALOR RESIDUAL'!E9</f>
        <v>Muy Baja</v>
      </c>
      <c r="K9" s="136" t="str">
        <f>+'6 MAPA CALOR RESIDUAL'!F9</f>
        <v>Moderado</v>
      </c>
      <c r="L9" s="105" t="str">
        <f>+'6 MAPA CALOR RESIDUAL'!G9</f>
        <v>Moderado</v>
      </c>
      <c r="M9" s="105" t="str">
        <f t="shared" ref="M9:M28" si="0">+IF($N9="","",IF($N9=$AG$16,$AH$16,IF($N9=$AG$19,$AH$19)))</f>
        <v>Requiere Plan de Acción</v>
      </c>
      <c r="N9" s="105" t="str">
        <f t="shared" ref="N9:N28" si="1">+IF(L9="","",IF(OR(L9=$AF$16,L9=$AF$17,L9=$AF$18),$AG$16,IF(L9=$AF$19,$AG$19)))</f>
        <v>Reducir_mitigar_Transferir_Evitar</v>
      </c>
      <c r="O9" s="233" t="s">
        <v>277</v>
      </c>
      <c r="P9" s="105" t="str">
        <f t="shared" ref="P9:P28" si="2">+IF($M9="","",IF($M9=$AH$19,$AG$19,$O9))</f>
        <v>Reducir_Mitigar</v>
      </c>
      <c r="Q9" s="233" t="s">
        <v>308</v>
      </c>
      <c r="R9" s="233" t="s">
        <v>309</v>
      </c>
      <c r="S9" s="234">
        <v>45748</v>
      </c>
      <c r="T9" s="234">
        <v>46022</v>
      </c>
      <c r="U9" s="233"/>
      <c r="V9" s="233"/>
      <c r="W9" s="233"/>
      <c r="X9" s="233" t="s">
        <v>397</v>
      </c>
      <c r="Y9" s="233" t="s">
        <v>390</v>
      </c>
      <c r="Z9" s="233" t="s">
        <v>146</v>
      </c>
      <c r="AA9" s="107"/>
      <c r="AB9" s="107"/>
      <c r="AC9" s="473" t="s">
        <v>54</v>
      </c>
      <c r="AD9" s="110">
        <v>1</v>
      </c>
      <c r="AE9" s="101" t="s">
        <v>62</v>
      </c>
      <c r="AF9" s="108" t="s">
        <v>85</v>
      </c>
      <c r="AG9" s="108" t="s">
        <v>85</v>
      </c>
      <c r="AH9" s="108" t="s">
        <v>85</v>
      </c>
      <c r="AI9" s="108" t="s">
        <v>85</v>
      </c>
      <c r="AJ9" s="109" t="s">
        <v>84</v>
      </c>
      <c r="AM9" s="91"/>
      <c r="AN9" s="91"/>
      <c r="AO9" s="103"/>
      <c r="AP9" s="103"/>
      <c r="AQ9" s="103"/>
      <c r="AR9" s="111"/>
      <c r="AS9" s="111"/>
      <c r="AT9" s="111"/>
      <c r="AU9" s="111"/>
      <c r="AV9" s="111"/>
      <c r="AW9" s="103"/>
      <c r="AX9" s="103"/>
    </row>
    <row r="10" spans="1:50" ht="111.75" customHeight="1" x14ac:dyDescent="0.2">
      <c r="A10" s="104" t="str">
        <f>'2 CONTEXTO E IDENTIFICACIÓN'!A10</f>
        <v>R2</v>
      </c>
      <c r="B10" s="105" t="str">
        <f>+'2 CONTEXTO E IDENTIFICACIÓN'!F10</f>
        <v>Posibilidad de pérdida económica por contratación sin el lleno de requisitos de acuerdo al estatuto y manual de contratación debido a la falta de verificaciónen en la etapa precontractual</v>
      </c>
      <c r="C10" s="141">
        <f>+'3 PROBABIL E IMPACTO INHERENTE'!E10</f>
        <v>0.8</v>
      </c>
      <c r="D10" s="141">
        <f>+'3 PROBABIL E IMPACTO INHERENTE'!M10</f>
        <v>0.8</v>
      </c>
      <c r="E10" s="136" t="str">
        <f>+'4 MAPA CALOR INHERENTE'!C10</f>
        <v>Alta</v>
      </c>
      <c r="F10" s="136" t="str">
        <f>+'4 MAPA CALOR INHERENTE'!D10</f>
        <v>Mayor</v>
      </c>
      <c r="G10" s="105" t="str">
        <f>+'4 MAPA CALOR INHERENTE'!E10</f>
        <v>Alto</v>
      </c>
      <c r="H10" s="135">
        <f>+'5 VALORACIÓN DEL CONTROL'!S15</f>
        <v>0.48</v>
      </c>
      <c r="I10" s="106">
        <f>+'5 VALORACIÓN DEL CONTROL'!T15</f>
        <v>0.8</v>
      </c>
      <c r="J10" s="136" t="str">
        <f t="shared" ref="J10:J28" si="3">+IF(H10=0,"",IF(H10&lt;=$AD$13,$AE$13,IF(H10&lt;=$AD$12,$AE$12,IF(H10&lt;=$AD$11,$AE$11,IF(H10&lt;=$AD$10,$AE$10,IF(H10&lt;=$AD$9,$AE$9,""))))))</f>
        <v>Media</v>
      </c>
      <c r="K10" s="136" t="str">
        <f t="shared" ref="K10:K28" si="4">+IF(I10=0,"",IF(I10&lt;=$AF$7,$AF$8,IF(I10&lt;=$AG$7,$AG$8,IF(I10&lt;=$AH$7,$AH$8,IF(I10&lt;=$AI$7,$AI$8,IF(I10&lt;=$AJ$7,$AJ$8,""))))))</f>
        <v>Mayor</v>
      </c>
      <c r="L10" s="105" t="str">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Alto</v>
      </c>
      <c r="M10" s="105" t="str">
        <f t="shared" si="0"/>
        <v>Requiere Plan de Acción</v>
      </c>
      <c r="N10" s="105" t="str">
        <f t="shared" si="1"/>
        <v>Reducir_mitigar_Transferir_Evitar</v>
      </c>
      <c r="O10" s="233" t="s">
        <v>277</v>
      </c>
      <c r="P10" s="105" t="str">
        <f t="shared" si="2"/>
        <v>Reducir_Mitigar</v>
      </c>
      <c r="Q10" s="233" t="s">
        <v>313</v>
      </c>
      <c r="R10" s="233" t="s">
        <v>312</v>
      </c>
      <c r="S10" s="234">
        <v>45658</v>
      </c>
      <c r="T10" s="234">
        <v>46022</v>
      </c>
      <c r="U10" s="233"/>
      <c r="V10" s="233"/>
      <c r="W10" s="233"/>
      <c r="X10" s="233" t="s">
        <v>398</v>
      </c>
      <c r="Y10" s="233" t="s">
        <v>391</v>
      </c>
      <c r="Z10" s="233" t="s">
        <v>146</v>
      </c>
      <c r="AA10" s="107"/>
      <c r="AB10" s="107"/>
      <c r="AC10" s="474"/>
      <c r="AD10" s="110">
        <v>0.8</v>
      </c>
      <c r="AE10" s="101" t="s">
        <v>61</v>
      </c>
      <c r="AF10" s="112" t="s">
        <v>5</v>
      </c>
      <c r="AG10" s="112" t="s">
        <v>5</v>
      </c>
      <c r="AH10" s="108" t="s">
        <v>85</v>
      </c>
      <c r="AI10" s="108" t="s">
        <v>85</v>
      </c>
      <c r="AJ10" s="109" t="s">
        <v>84</v>
      </c>
      <c r="AM10" s="91"/>
      <c r="AN10" s="91"/>
      <c r="AO10" s="103"/>
      <c r="AP10" s="113"/>
      <c r="AQ10" s="114"/>
      <c r="AR10" s="111"/>
      <c r="AS10" s="111"/>
      <c r="AT10" s="111"/>
      <c r="AU10" s="111"/>
      <c r="AV10" s="111"/>
      <c r="AW10" s="103"/>
      <c r="AX10" s="103"/>
    </row>
    <row r="11" spans="1:50" ht="96" customHeight="1" x14ac:dyDescent="0.2">
      <c r="A11" s="104" t="str">
        <f>'2 CONTEXTO E IDENTIFICACIÓN'!A11</f>
        <v>R3</v>
      </c>
      <c r="B11" s="105" t="str">
        <f>+'2 CONTEXTO E IDENTIFICACIÓN'!F11</f>
        <v>Posibilidad de pérdida económica por incumplimiento del objeto contractual  debido a la inadecuada supervisión</v>
      </c>
      <c r="C11" s="141">
        <f>+'3 PROBABIL E IMPACTO INHERENTE'!E11</f>
        <v>0.8</v>
      </c>
      <c r="D11" s="141">
        <f>+'3 PROBABIL E IMPACTO INHERENTE'!M11</f>
        <v>0.8</v>
      </c>
      <c r="E11" s="136" t="str">
        <f>+'4 MAPA CALOR INHERENTE'!C11</f>
        <v>Alta</v>
      </c>
      <c r="F11" s="136" t="str">
        <f>+'4 MAPA CALOR INHERENTE'!D11</f>
        <v>Mayor</v>
      </c>
      <c r="G11" s="105" t="str">
        <f>+'4 MAPA CALOR INHERENTE'!E11</f>
        <v>Alto</v>
      </c>
      <c r="H11" s="135">
        <f>+'5 VALORACIÓN DEL CONTROL'!S19</f>
        <v>0.48</v>
      </c>
      <c r="I11" s="106">
        <f>+'5 VALORACIÓN DEL CONTROL'!T19</f>
        <v>0.8</v>
      </c>
      <c r="J11" s="136" t="str">
        <f t="shared" si="3"/>
        <v>Media</v>
      </c>
      <c r="K11" s="136" t="str">
        <f t="shared" si="4"/>
        <v>Mayor</v>
      </c>
      <c r="L11" s="105" t="str">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Alto</v>
      </c>
      <c r="M11" s="105" t="str">
        <f t="shared" si="0"/>
        <v>Requiere Plan de Acción</v>
      </c>
      <c r="N11" s="105" t="str">
        <f t="shared" si="1"/>
        <v>Reducir_mitigar_Transferir_Evitar</v>
      </c>
      <c r="O11" s="233" t="s">
        <v>277</v>
      </c>
      <c r="P11" s="105" t="str">
        <f t="shared" si="2"/>
        <v>Reducir_Mitigar</v>
      </c>
      <c r="Q11" s="233" t="s">
        <v>372</v>
      </c>
      <c r="R11" s="233" t="s">
        <v>317</v>
      </c>
      <c r="S11" s="234">
        <v>45689</v>
      </c>
      <c r="T11" s="234">
        <v>46022</v>
      </c>
      <c r="U11" s="233"/>
      <c r="V11" s="233"/>
      <c r="W11" s="233"/>
      <c r="X11" s="233" t="s">
        <v>399</v>
      </c>
      <c r="Y11" s="233" t="s">
        <v>373</v>
      </c>
      <c r="Z11" s="233" t="s">
        <v>144</v>
      </c>
      <c r="AA11" s="107"/>
      <c r="AB11" s="107"/>
      <c r="AC11" s="474"/>
      <c r="AD11" s="110">
        <v>0.6</v>
      </c>
      <c r="AE11" s="101" t="s">
        <v>59</v>
      </c>
      <c r="AF11" s="112" t="s">
        <v>5</v>
      </c>
      <c r="AG11" s="112" t="s">
        <v>5</v>
      </c>
      <c r="AH11" s="112" t="s">
        <v>5</v>
      </c>
      <c r="AI11" s="108" t="s">
        <v>85</v>
      </c>
      <c r="AJ11" s="109" t="s">
        <v>84</v>
      </c>
      <c r="AM11" s="91"/>
      <c r="AN11" s="91"/>
      <c r="AO11" s="103"/>
      <c r="AP11" s="113"/>
      <c r="AQ11" s="114"/>
      <c r="AR11" s="111"/>
      <c r="AS11" s="111"/>
      <c r="AT11" s="111"/>
      <c r="AU11" s="111"/>
      <c r="AV11" s="115"/>
      <c r="AW11" s="103"/>
      <c r="AX11" s="103"/>
    </row>
    <row r="12" spans="1:50" ht="242.25" x14ac:dyDescent="0.2">
      <c r="A12" s="104" t="str">
        <f>'2 CONTEXTO E IDENTIFICACIÓN'!A12</f>
        <v>R4</v>
      </c>
      <c r="B12" s="105"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41">
        <f>+'3 PROBABIL E IMPACTO INHERENTE'!E12</f>
        <v>0.8</v>
      </c>
      <c r="D12" s="141">
        <f>+'3 PROBABIL E IMPACTO INHERENTE'!M12</f>
        <v>0.8</v>
      </c>
      <c r="E12" s="136" t="str">
        <f>+'4 MAPA CALOR INHERENTE'!C12</f>
        <v>Alta</v>
      </c>
      <c r="F12" s="136" t="str">
        <f>+'4 MAPA CALOR INHERENTE'!D12</f>
        <v>Mayor</v>
      </c>
      <c r="G12" s="105" t="str">
        <f>+'4 MAPA CALOR INHERENTE'!E12</f>
        <v>Alto</v>
      </c>
      <c r="H12" s="135">
        <f>+'5 VALORACIÓN DEL CONTROL'!S23</f>
        <v>0.28799999999999998</v>
      </c>
      <c r="I12" s="106">
        <f>+'5 VALORACIÓN DEL CONTROL'!T23</f>
        <v>0.8</v>
      </c>
      <c r="J12" s="136" t="str">
        <f t="shared" si="3"/>
        <v>Baja</v>
      </c>
      <c r="K12" s="136" t="str">
        <f t="shared" si="4"/>
        <v>Mayor</v>
      </c>
      <c r="L12" s="105" t="str">
        <f t="shared" si="5"/>
        <v>Alto</v>
      </c>
      <c r="M12" s="105" t="str">
        <f t="shared" si="0"/>
        <v>Requiere Plan de Acción</v>
      </c>
      <c r="N12" s="105" t="str">
        <f t="shared" si="1"/>
        <v>Reducir_mitigar_Transferir_Evitar</v>
      </c>
      <c r="O12" s="233" t="s">
        <v>277</v>
      </c>
      <c r="P12" s="105" t="str">
        <f t="shared" si="2"/>
        <v>Reducir_Mitigar</v>
      </c>
      <c r="Q12" s="233" t="s">
        <v>375</v>
      </c>
      <c r="R12" s="233" t="s">
        <v>374</v>
      </c>
      <c r="S12" s="234">
        <v>45658</v>
      </c>
      <c r="T12" s="234">
        <v>46022</v>
      </c>
      <c r="U12" s="233"/>
      <c r="V12" s="233"/>
      <c r="W12" s="233"/>
      <c r="X12" s="233" t="s">
        <v>400</v>
      </c>
      <c r="Y12" s="233" t="s">
        <v>395</v>
      </c>
      <c r="Z12" s="233" t="s">
        <v>146</v>
      </c>
      <c r="AA12" s="107"/>
      <c r="AB12" s="107"/>
      <c r="AC12" s="474"/>
      <c r="AD12" s="110">
        <v>0.4</v>
      </c>
      <c r="AE12" s="101" t="s">
        <v>57</v>
      </c>
      <c r="AF12" s="116" t="s">
        <v>86</v>
      </c>
      <c r="AG12" s="112" t="s">
        <v>5</v>
      </c>
      <c r="AH12" s="112" t="s">
        <v>5</v>
      </c>
      <c r="AI12" s="108" t="s">
        <v>85</v>
      </c>
      <c r="AJ12" s="109" t="s">
        <v>84</v>
      </c>
      <c r="AM12" s="91"/>
      <c r="AN12" s="91"/>
      <c r="AO12" s="103"/>
      <c r="AP12" s="113"/>
      <c r="AQ12" s="114"/>
      <c r="AR12" s="111"/>
      <c r="AS12" s="111"/>
      <c r="AT12" s="111"/>
      <c r="AU12" s="115"/>
      <c r="AV12" s="111"/>
      <c r="AW12" s="103"/>
      <c r="AX12" s="103"/>
    </row>
    <row r="13" spans="1:50" ht="102.75" thickBot="1" x14ac:dyDescent="0.25">
      <c r="A13" s="104" t="str">
        <f>'2 CONTEXTO E IDENTIFICACIÓN'!A13</f>
        <v>R5</v>
      </c>
      <c r="B13" s="105" t="str">
        <f>+'2 CONTEXTO E IDENTIFICACIÓN'!F13</f>
        <v>Posibilidad de pérdida económica y reputacional por fallos condenatorios a la USI ESE debido a la falta defensa, presentación de pruebas y seguimiento en los procesos judiciales</v>
      </c>
      <c r="C13" s="141">
        <f>+'3 PROBABIL E IMPACTO INHERENTE'!E13</f>
        <v>0.4</v>
      </c>
      <c r="D13" s="141">
        <f>+'3 PROBABIL E IMPACTO INHERENTE'!M13</f>
        <v>0.8</v>
      </c>
      <c r="E13" s="136" t="str">
        <f>+'4 MAPA CALOR INHERENTE'!C13</f>
        <v>Baja</v>
      </c>
      <c r="F13" s="136" t="str">
        <f>+'4 MAPA CALOR INHERENTE'!D13</f>
        <v>Mayor</v>
      </c>
      <c r="G13" s="105" t="str">
        <f>+'4 MAPA CALOR INHERENTE'!E13</f>
        <v>Alto</v>
      </c>
      <c r="H13" s="135">
        <f>+'5 VALORACIÓN DEL CONTROL'!S27</f>
        <v>0.14399999999999999</v>
      </c>
      <c r="I13" s="106">
        <f>+'5 VALORACIÓN DEL CONTROL'!T27</f>
        <v>0.8</v>
      </c>
      <c r="J13" s="136" t="str">
        <f t="shared" si="3"/>
        <v>Muy Baja</v>
      </c>
      <c r="K13" s="136" t="str">
        <f t="shared" si="4"/>
        <v>Mayor</v>
      </c>
      <c r="L13" s="105" t="str">
        <f t="shared" si="5"/>
        <v>Alto</v>
      </c>
      <c r="M13" s="105" t="str">
        <f t="shared" si="0"/>
        <v>Requiere Plan de Acción</v>
      </c>
      <c r="N13" s="105" t="str">
        <f t="shared" si="1"/>
        <v>Reducir_mitigar_Transferir_Evitar</v>
      </c>
      <c r="O13" s="233" t="s">
        <v>277</v>
      </c>
      <c r="P13" s="105" t="str">
        <f t="shared" si="2"/>
        <v>Reducir_Mitigar</v>
      </c>
      <c r="Q13" s="233" t="s">
        <v>376</v>
      </c>
      <c r="R13" s="233" t="s">
        <v>318</v>
      </c>
      <c r="S13" s="234">
        <v>45658</v>
      </c>
      <c r="T13" s="234">
        <v>46022</v>
      </c>
      <c r="U13" s="233"/>
      <c r="V13" s="233"/>
      <c r="W13" s="233"/>
      <c r="X13" s="233" t="s">
        <v>401</v>
      </c>
      <c r="Y13" s="233" t="s">
        <v>377</v>
      </c>
      <c r="Z13" s="233" t="s">
        <v>146</v>
      </c>
      <c r="AA13" s="107"/>
      <c r="AB13" s="107"/>
      <c r="AC13" s="475"/>
      <c r="AD13" s="122">
        <v>0.2</v>
      </c>
      <c r="AE13" s="123" t="s">
        <v>55</v>
      </c>
      <c r="AF13" s="118" t="s">
        <v>86</v>
      </c>
      <c r="AG13" s="118" t="s">
        <v>86</v>
      </c>
      <c r="AH13" s="119" t="s">
        <v>5</v>
      </c>
      <c r="AI13" s="120" t="s">
        <v>85</v>
      </c>
      <c r="AJ13" s="121" t="s">
        <v>84</v>
      </c>
      <c r="AM13" s="91"/>
      <c r="AN13" s="91"/>
      <c r="AO13" s="103"/>
      <c r="AP13" s="113"/>
      <c r="AQ13" s="114"/>
      <c r="AR13" s="111"/>
      <c r="AS13" s="111"/>
      <c r="AT13" s="111"/>
      <c r="AU13" s="124"/>
      <c r="AV13" s="111"/>
      <c r="AW13" s="103"/>
      <c r="AX13" s="103"/>
    </row>
    <row r="14" spans="1:50" ht="123" customHeight="1" x14ac:dyDescent="0.2">
      <c r="A14" s="104" t="str">
        <f>'2 CONTEXTO E IDENTIFICACIÓN'!A14</f>
        <v>R6</v>
      </c>
      <c r="B14" s="105"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14" s="141">
        <f>+'3 PROBABIL E IMPACTO INHERENTE'!E14</f>
        <v>0.6</v>
      </c>
      <c r="D14" s="141">
        <f>+'3 PROBABIL E IMPACTO INHERENTE'!M14</f>
        <v>1</v>
      </c>
      <c r="E14" s="136" t="str">
        <f>+'4 MAPA CALOR INHERENTE'!C14</f>
        <v>Media</v>
      </c>
      <c r="F14" s="136" t="str">
        <f>+'4 MAPA CALOR INHERENTE'!D14</f>
        <v>Catastrófico</v>
      </c>
      <c r="G14" s="105" t="str">
        <f>+'4 MAPA CALOR INHERENTE'!E14</f>
        <v>Extremo</v>
      </c>
      <c r="H14" s="135">
        <f>+'5 VALORACIÓN DEL CONTROL'!S31</f>
        <v>0.216</v>
      </c>
      <c r="I14" s="106">
        <f>+'5 VALORACIÓN DEL CONTROL'!T31</f>
        <v>1</v>
      </c>
      <c r="J14" s="136" t="str">
        <f t="shared" si="3"/>
        <v>Baja</v>
      </c>
      <c r="K14" s="136" t="str">
        <f t="shared" si="4"/>
        <v>Catastrófico</v>
      </c>
      <c r="L14" s="105" t="str">
        <f t="shared" si="5"/>
        <v>Extremo</v>
      </c>
      <c r="M14" s="105" t="str">
        <f t="shared" si="0"/>
        <v>Requiere Plan de Acción</v>
      </c>
      <c r="N14" s="105" t="str">
        <f t="shared" si="1"/>
        <v>Reducir_mitigar_Transferir_Evitar</v>
      </c>
      <c r="O14" s="233" t="s">
        <v>277</v>
      </c>
      <c r="P14" s="105" t="str">
        <f t="shared" si="2"/>
        <v>Reducir_Mitigar</v>
      </c>
      <c r="Q14" s="233" t="s">
        <v>378</v>
      </c>
      <c r="R14" s="233" t="s">
        <v>379</v>
      </c>
      <c r="S14" s="234">
        <v>45658</v>
      </c>
      <c r="T14" s="234">
        <v>46022</v>
      </c>
      <c r="U14" s="233"/>
      <c r="V14" s="233"/>
      <c r="W14" s="233"/>
      <c r="X14" s="233" t="s">
        <v>402</v>
      </c>
      <c r="Y14" s="233" t="s">
        <v>380</v>
      </c>
      <c r="Z14" s="233" t="s">
        <v>146</v>
      </c>
      <c r="AA14" s="107"/>
      <c r="AB14" s="107"/>
      <c r="AM14" s="91"/>
      <c r="AN14" s="91"/>
      <c r="AO14" s="103"/>
      <c r="AP14" s="113"/>
      <c r="AQ14" s="114"/>
      <c r="AR14" s="111"/>
      <c r="AS14" s="111"/>
      <c r="AT14" s="111"/>
      <c r="AU14" s="111"/>
      <c r="AV14" s="111"/>
      <c r="AW14" s="103"/>
      <c r="AX14" s="103"/>
    </row>
    <row r="15" spans="1:50" ht="76.5" x14ac:dyDescent="0.2">
      <c r="A15" s="104" t="str">
        <f>'2 CONTEXTO E IDENTIFICACIÓN'!A15</f>
        <v>R7</v>
      </c>
      <c r="B15" s="105" t="str">
        <f>+'2 CONTEXTO E IDENTIFICACIÓN'!F15</f>
        <v>Posibilidad de pérdida económica por recaudo no registrado o no consignado debido a la falta de arqueos a las cajas o debilidades en el proceso de facturación</v>
      </c>
      <c r="C15" s="141">
        <f>+'3 PROBABIL E IMPACTO INHERENTE'!E15</f>
        <v>0.6</v>
      </c>
      <c r="D15" s="141">
        <f>+'3 PROBABIL E IMPACTO INHERENTE'!M15</f>
        <v>0.8</v>
      </c>
      <c r="E15" s="136" t="str">
        <f>+'4 MAPA CALOR INHERENTE'!C15</f>
        <v>Media</v>
      </c>
      <c r="F15" s="136" t="str">
        <f>+'4 MAPA CALOR INHERENTE'!D15</f>
        <v>Mayor</v>
      </c>
      <c r="G15" s="105" t="str">
        <f>+'4 MAPA CALOR INHERENTE'!E15</f>
        <v>Alto</v>
      </c>
      <c r="H15" s="135">
        <f>+'5 VALORACIÓN DEL CONTROL'!S35</f>
        <v>0.36</v>
      </c>
      <c r="I15" s="106">
        <f>+'5 VALORACIÓN DEL CONTROL'!T35</f>
        <v>0.8</v>
      </c>
      <c r="J15" s="136" t="str">
        <f t="shared" si="3"/>
        <v>Baja</v>
      </c>
      <c r="K15" s="136" t="str">
        <f t="shared" si="4"/>
        <v>Mayor</v>
      </c>
      <c r="L15" s="105" t="str">
        <f t="shared" si="5"/>
        <v>Alto</v>
      </c>
      <c r="M15" s="105" t="str">
        <f t="shared" si="0"/>
        <v>Requiere Plan de Acción</v>
      </c>
      <c r="N15" s="105" t="str">
        <f t="shared" si="1"/>
        <v>Reducir_mitigar_Transferir_Evitar</v>
      </c>
      <c r="O15" s="233" t="s">
        <v>277</v>
      </c>
      <c r="P15" s="105" t="str">
        <f t="shared" si="2"/>
        <v>Reducir_Mitigar</v>
      </c>
      <c r="Q15" s="233" t="s">
        <v>325</v>
      </c>
      <c r="R15" s="233" t="s">
        <v>323</v>
      </c>
      <c r="S15" s="234">
        <v>45658</v>
      </c>
      <c r="T15" s="234">
        <v>46022</v>
      </c>
      <c r="U15" s="233"/>
      <c r="V15" s="233"/>
      <c r="W15" s="233"/>
      <c r="X15" s="233" t="s">
        <v>403</v>
      </c>
      <c r="Y15" s="233" t="s">
        <v>396</v>
      </c>
      <c r="Z15" s="233" t="s">
        <v>146</v>
      </c>
      <c r="AA15" s="107"/>
      <c r="AB15" s="107"/>
      <c r="AF15" s="95" t="s">
        <v>88</v>
      </c>
      <c r="AG15" s="95" t="s">
        <v>125</v>
      </c>
      <c r="AH15" s="95" t="s">
        <v>177</v>
      </c>
      <c r="AJ15" s="100" t="s">
        <v>279</v>
      </c>
      <c r="AK15" s="91"/>
      <c r="AL15" s="91"/>
      <c r="AM15" s="91"/>
      <c r="AN15" s="91"/>
      <c r="AO15" s="103"/>
      <c r="AP15" s="113"/>
      <c r="AQ15" s="103"/>
      <c r="AR15" s="114"/>
      <c r="AS15" s="114"/>
      <c r="AT15" s="114"/>
      <c r="AU15" s="114"/>
      <c r="AV15" s="114"/>
      <c r="AW15" s="103"/>
      <c r="AX15" s="103"/>
    </row>
    <row r="16" spans="1:50" ht="138" customHeight="1" x14ac:dyDescent="0.2">
      <c r="A16" s="104" t="str">
        <f>'2 CONTEXTO E IDENTIFICACIÓN'!A16</f>
        <v>R8</v>
      </c>
      <c r="B16" s="105"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16" s="141">
        <f>+'3 PROBABIL E IMPACTO INHERENTE'!E16</f>
        <v>0.6</v>
      </c>
      <c r="D16" s="141">
        <f>+'3 PROBABIL E IMPACTO INHERENTE'!M16</f>
        <v>1</v>
      </c>
      <c r="E16" s="136" t="str">
        <f>+'4 MAPA CALOR INHERENTE'!C16</f>
        <v>Media</v>
      </c>
      <c r="F16" s="136" t="str">
        <f>+'4 MAPA CALOR INHERENTE'!D16</f>
        <v>Catastrófico</v>
      </c>
      <c r="G16" s="105" t="str">
        <f>+'4 MAPA CALOR INHERENTE'!E16</f>
        <v>Extremo</v>
      </c>
      <c r="H16" s="135">
        <f>+'5 VALORACIÓN DEL CONTROL'!S39</f>
        <v>0.36</v>
      </c>
      <c r="I16" s="106">
        <f>+'5 VALORACIÓN DEL CONTROL'!T39</f>
        <v>1</v>
      </c>
      <c r="J16" s="136" t="str">
        <f t="shared" si="3"/>
        <v>Baja</v>
      </c>
      <c r="K16" s="136" t="str">
        <f t="shared" si="4"/>
        <v>Catastrófico</v>
      </c>
      <c r="L16" s="105" t="str">
        <f t="shared" si="5"/>
        <v>Extremo</v>
      </c>
      <c r="M16" s="105" t="str">
        <f t="shared" si="0"/>
        <v>Requiere Plan de Acción</v>
      </c>
      <c r="N16" s="105" t="str">
        <f t="shared" si="1"/>
        <v>Reducir_mitigar_Transferir_Evitar</v>
      </c>
      <c r="O16" s="233" t="s">
        <v>277</v>
      </c>
      <c r="P16" s="105" t="str">
        <f t="shared" si="2"/>
        <v>Reducir_Mitigar</v>
      </c>
      <c r="Q16" s="233" t="s">
        <v>383</v>
      </c>
      <c r="R16" s="233" t="s">
        <v>382</v>
      </c>
      <c r="S16" s="234">
        <v>45658</v>
      </c>
      <c r="T16" s="234">
        <v>46022</v>
      </c>
      <c r="U16" s="233"/>
      <c r="V16" s="233"/>
      <c r="W16" s="233"/>
      <c r="X16" s="233" t="s">
        <v>404</v>
      </c>
      <c r="Y16" s="233" t="s">
        <v>392</v>
      </c>
      <c r="Z16" s="233" t="s">
        <v>146</v>
      </c>
      <c r="AA16" s="107"/>
      <c r="AB16" s="107"/>
      <c r="AF16" s="125" t="s">
        <v>84</v>
      </c>
      <c r="AG16" s="100" t="s">
        <v>279</v>
      </c>
      <c r="AH16" s="100" t="s">
        <v>178</v>
      </c>
      <c r="AI16" s="91"/>
      <c r="AJ16" s="338" t="s">
        <v>277</v>
      </c>
      <c r="AM16" s="91"/>
      <c r="AN16" s="91"/>
      <c r="AO16" s="103"/>
      <c r="AP16" s="103"/>
      <c r="AQ16" s="103"/>
      <c r="AR16" s="111"/>
      <c r="AS16" s="111"/>
      <c r="AT16" s="111"/>
      <c r="AU16" s="111"/>
      <c r="AV16" s="111"/>
      <c r="AW16" s="103"/>
      <c r="AX16" s="103"/>
    </row>
    <row r="17" spans="1:50" ht="113.25" customHeight="1" x14ac:dyDescent="0.2">
      <c r="A17" s="104" t="str">
        <f>'2 CONTEXTO E IDENTIFICACIÓN'!A17</f>
        <v>R9</v>
      </c>
      <c r="B17" s="105" t="str">
        <f>+'2 CONTEXTO E IDENTIFICACIÓN'!F17</f>
        <v>Posibilidad de pérdida económica por deterioro y perdida de bienes debido a la no realización y/o actualización de inventarios</v>
      </c>
      <c r="C17" s="141">
        <f>+'3 PROBABIL E IMPACTO INHERENTE'!E17</f>
        <v>0.4</v>
      </c>
      <c r="D17" s="141">
        <f>+'3 PROBABIL E IMPACTO INHERENTE'!M17</f>
        <v>0.8</v>
      </c>
      <c r="E17" s="136" t="str">
        <f>+'4 MAPA CALOR INHERENTE'!C17</f>
        <v>Baja</v>
      </c>
      <c r="F17" s="136" t="str">
        <f>+'4 MAPA CALOR INHERENTE'!D17</f>
        <v>Mayor</v>
      </c>
      <c r="G17" s="105" t="str">
        <f>+'4 MAPA CALOR INHERENTE'!E17</f>
        <v>Alto</v>
      </c>
      <c r="H17" s="135">
        <f>+'5 VALORACIÓN DEL CONTROL'!S43</f>
        <v>0.24</v>
      </c>
      <c r="I17" s="106">
        <f>+'5 VALORACIÓN DEL CONTROL'!T43</f>
        <v>0.8</v>
      </c>
      <c r="J17" s="136" t="str">
        <f t="shared" si="3"/>
        <v>Baja</v>
      </c>
      <c r="K17" s="136" t="str">
        <f t="shared" si="4"/>
        <v>Mayor</v>
      </c>
      <c r="L17" s="105" t="str">
        <f t="shared" si="5"/>
        <v>Alto</v>
      </c>
      <c r="M17" s="105" t="str">
        <f t="shared" si="0"/>
        <v>Requiere Plan de Acción</v>
      </c>
      <c r="N17" s="105" t="str">
        <f t="shared" si="1"/>
        <v>Reducir_mitigar_Transferir_Evitar</v>
      </c>
      <c r="O17" s="233" t="s">
        <v>277</v>
      </c>
      <c r="P17" s="105" t="str">
        <f t="shared" si="2"/>
        <v>Reducir_Mitigar</v>
      </c>
      <c r="Q17" s="233" t="s">
        <v>329</v>
      </c>
      <c r="R17" s="233" t="s">
        <v>328</v>
      </c>
      <c r="S17" s="234">
        <v>45658</v>
      </c>
      <c r="T17" s="234">
        <v>46022</v>
      </c>
      <c r="U17" s="233"/>
      <c r="V17" s="233"/>
      <c r="W17" s="233"/>
      <c r="X17" s="233" t="s">
        <v>405</v>
      </c>
      <c r="Y17" s="233" t="s">
        <v>381</v>
      </c>
      <c r="Z17" s="233" t="s">
        <v>146</v>
      </c>
      <c r="AA17" s="107"/>
      <c r="AB17" s="107"/>
      <c r="AF17" s="108" t="s">
        <v>85</v>
      </c>
      <c r="AG17" s="100" t="s">
        <v>279</v>
      </c>
      <c r="AH17" s="100" t="s">
        <v>178</v>
      </c>
      <c r="AI17" s="91"/>
      <c r="AJ17" s="338" t="s">
        <v>278</v>
      </c>
      <c r="AK17" s="91"/>
      <c r="AL17" s="91"/>
      <c r="AM17" s="91"/>
      <c r="AN17" s="91"/>
      <c r="AO17" s="103"/>
      <c r="AP17" s="103"/>
      <c r="AQ17" s="103"/>
      <c r="AR17" s="111"/>
      <c r="AS17" s="111"/>
      <c r="AT17" s="111"/>
      <c r="AU17" s="111"/>
      <c r="AV17" s="111"/>
      <c r="AW17" s="103"/>
      <c r="AX17" s="103"/>
    </row>
    <row r="18" spans="1:50" ht="114.75" x14ac:dyDescent="0.2">
      <c r="A18" s="104" t="str">
        <f>'2 CONTEXTO E IDENTIFICACIÓN'!A18</f>
        <v>R10</v>
      </c>
      <c r="B18" s="105"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18" s="141">
        <f>+'3 PROBABIL E IMPACTO INHERENTE'!E18</f>
        <v>0.4</v>
      </c>
      <c r="D18" s="141">
        <f>+'3 PROBABIL E IMPACTO INHERENTE'!M18</f>
        <v>1</v>
      </c>
      <c r="E18" s="136" t="str">
        <f>+'4 MAPA CALOR INHERENTE'!C18</f>
        <v>Baja</v>
      </c>
      <c r="F18" s="136" t="str">
        <f>+'4 MAPA CALOR INHERENTE'!D18</f>
        <v>Catastrófico</v>
      </c>
      <c r="G18" s="105" t="str">
        <f>+'4 MAPA CALOR INHERENTE'!E18</f>
        <v>Extremo</v>
      </c>
      <c r="H18" s="135">
        <f>+'5 VALORACIÓN DEL CONTROL'!S47</f>
        <v>0.24</v>
      </c>
      <c r="I18" s="106">
        <f>+'5 VALORACIÓN DEL CONTROL'!T47</f>
        <v>1</v>
      </c>
      <c r="J18" s="136" t="str">
        <f t="shared" si="3"/>
        <v>Baja</v>
      </c>
      <c r="K18" s="136" t="str">
        <f t="shared" si="4"/>
        <v>Catastrófico</v>
      </c>
      <c r="L18" s="105" t="str">
        <f t="shared" si="5"/>
        <v>Extremo</v>
      </c>
      <c r="M18" s="105" t="str">
        <f t="shared" si="0"/>
        <v>Requiere Plan de Acción</v>
      </c>
      <c r="N18" s="105" t="str">
        <f t="shared" si="1"/>
        <v>Reducir_mitigar_Transferir_Evitar</v>
      </c>
      <c r="O18" s="233" t="s">
        <v>277</v>
      </c>
      <c r="P18" s="105" t="str">
        <f t="shared" si="2"/>
        <v>Reducir_Mitigar</v>
      </c>
      <c r="Q18" s="233" t="s">
        <v>331</v>
      </c>
      <c r="R18" s="233" t="s">
        <v>332</v>
      </c>
      <c r="S18" s="234">
        <v>45658</v>
      </c>
      <c r="T18" s="234">
        <v>46022</v>
      </c>
      <c r="U18" s="233"/>
      <c r="V18" s="233"/>
      <c r="W18" s="233"/>
      <c r="X18" s="233" t="s">
        <v>406</v>
      </c>
      <c r="Y18" s="233" t="s">
        <v>393</v>
      </c>
      <c r="Z18" s="233" t="s">
        <v>146</v>
      </c>
      <c r="AA18" s="107"/>
      <c r="AB18" s="107"/>
      <c r="AE18" s="126"/>
      <c r="AF18" s="112" t="s">
        <v>5</v>
      </c>
      <c r="AG18" s="100" t="s">
        <v>279</v>
      </c>
      <c r="AH18" s="100" t="s">
        <v>178</v>
      </c>
      <c r="AI18" s="126"/>
      <c r="AJ18" s="338" t="s">
        <v>130</v>
      </c>
      <c r="AK18" s="126"/>
      <c r="AL18" s="126"/>
      <c r="AM18" s="126"/>
      <c r="AN18" s="126"/>
      <c r="AO18" s="103"/>
      <c r="AP18" s="103"/>
      <c r="AQ18" s="127"/>
      <c r="AR18" s="127"/>
      <c r="AS18" s="127"/>
      <c r="AT18" s="127"/>
      <c r="AU18" s="127"/>
      <c r="AV18" s="127"/>
      <c r="AW18" s="103"/>
      <c r="AX18" s="103"/>
    </row>
    <row r="19" spans="1:50" ht="114.75" x14ac:dyDescent="0.2">
      <c r="A19" s="104" t="str">
        <f>'2 CONTEXTO E IDENTIFICACIÓN'!A19</f>
        <v>R11</v>
      </c>
      <c r="B19" s="105" t="str">
        <f>+'2 CONTEXTO E IDENTIFICACIÓN'!F19</f>
        <v>Posibilidad de pérdida reputacional por deterioro, daño o perdida de historias laborales debido a la falta de seguridad en la custodia de estas</v>
      </c>
      <c r="C19" s="141">
        <f>+'3 PROBABIL E IMPACTO INHERENTE'!E19</f>
        <v>0.4</v>
      </c>
      <c r="D19" s="141">
        <f>+'3 PROBABIL E IMPACTO INHERENTE'!M19</f>
        <v>0.2</v>
      </c>
      <c r="E19" s="136" t="str">
        <f>+'4 MAPA CALOR INHERENTE'!C19</f>
        <v>Baja</v>
      </c>
      <c r="F19" s="136" t="str">
        <f>+'4 MAPA CALOR INHERENTE'!D19</f>
        <v>Leve</v>
      </c>
      <c r="G19" s="105" t="str">
        <f>+'4 MAPA CALOR INHERENTE'!E19</f>
        <v>Bajo</v>
      </c>
      <c r="H19" s="135">
        <f>+'5 VALORACIÓN DEL CONTROL'!S51</f>
        <v>0.24</v>
      </c>
      <c r="I19" s="106">
        <f>+'5 VALORACIÓN DEL CONTROL'!T51</f>
        <v>0.2</v>
      </c>
      <c r="J19" s="136" t="str">
        <f t="shared" si="3"/>
        <v>Baja</v>
      </c>
      <c r="K19" s="136" t="str">
        <f t="shared" si="4"/>
        <v>Leve</v>
      </c>
      <c r="L19" s="105" t="str">
        <f t="shared" si="5"/>
        <v>Bajo</v>
      </c>
      <c r="M19" s="105" t="str">
        <f t="shared" si="0"/>
        <v>No requiere Plan de Acción</v>
      </c>
      <c r="N19" s="105" t="str">
        <f t="shared" si="1"/>
        <v>Aceptar</v>
      </c>
      <c r="O19" s="233" t="s">
        <v>277</v>
      </c>
      <c r="P19" s="105" t="str">
        <f t="shared" si="2"/>
        <v>Aceptar</v>
      </c>
      <c r="Q19" s="233" t="s">
        <v>336</v>
      </c>
      <c r="R19" s="233" t="s">
        <v>332</v>
      </c>
      <c r="S19" s="234">
        <v>45658</v>
      </c>
      <c r="T19" s="234">
        <v>46022</v>
      </c>
      <c r="U19" s="233"/>
      <c r="V19" s="233"/>
      <c r="W19" s="233"/>
      <c r="X19" s="233" t="s">
        <v>407</v>
      </c>
      <c r="Y19" s="233" t="s">
        <v>384</v>
      </c>
      <c r="Z19" s="233" t="s">
        <v>144</v>
      </c>
      <c r="AA19" s="107"/>
      <c r="AB19" s="107"/>
      <c r="AE19" s="126"/>
      <c r="AF19" s="116" t="s">
        <v>86</v>
      </c>
      <c r="AG19" s="100" t="s">
        <v>129</v>
      </c>
      <c r="AH19" s="100" t="s">
        <v>179</v>
      </c>
      <c r="AM19" s="126"/>
      <c r="AN19" s="126"/>
      <c r="AO19" s="103"/>
      <c r="AP19" s="103"/>
      <c r="AQ19" s="103"/>
      <c r="AR19" s="111"/>
      <c r="AS19" s="111"/>
      <c r="AT19" s="111"/>
      <c r="AU19" s="111"/>
      <c r="AV19" s="111"/>
      <c r="AW19" s="103"/>
      <c r="AX19" s="103"/>
    </row>
    <row r="20" spans="1:50" ht="192.75" customHeight="1" x14ac:dyDescent="0.2">
      <c r="A20" s="104" t="str">
        <f>'2 CONTEXTO E IDENTIFICACIÓN'!A20</f>
        <v>R12</v>
      </c>
      <c r="B20" s="105" t="str">
        <f>+'2 CONTEXTO E IDENTIFICACIÓN'!F20</f>
        <v xml:space="preserve">Posibilidad de pérdida reputacional por la no respuesta o extemporaneidad  en la contestación de las PQRS debido a la falta de cultura organizacional de mejora y debilidades en el seguimiento y control de estas </v>
      </c>
      <c r="C20" s="141">
        <f>+'3 PROBABIL E IMPACTO INHERENTE'!E20</f>
        <v>0.6</v>
      </c>
      <c r="D20" s="141">
        <f>+'3 PROBABIL E IMPACTO INHERENTE'!M20</f>
        <v>0.8</v>
      </c>
      <c r="E20" s="136" t="str">
        <f>+'4 MAPA CALOR INHERENTE'!C20</f>
        <v>Media</v>
      </c>
      <c r="F20" s="136" t="str">
        <f>+'4 MAPA CALOR INHERENTE'!D20</f>
        <v>Mayor</v>
      </c>
      <c r="G20" s="105" t="str">
        <f>+'4 MAPA CALOR INHERENTE'!E20</f>
        <v>Alto</v>
      </c>
      <c r="H20" s="135">
        <f>+'5 VALORACIÓN DEL CONTROL'!S55</f>
        <v>0.36</v>
      </c>
      <c r="I20" s="106">
        <f>+'5 VALORACIÓN DEL CONTROL'!T55</f>
        <v>0.8</v>
      </c>
      <c r="J20" s="136" t="str">
        <f t="shared" si="3"/>
        <v>Baja</v>
      </c>
      <c r="K20" s="136" t="str">
        <f t="shared" si="4"/>
        <v>Mayor</v>
      </c>
      <c r="L20" s="105" t="str">
        <f t="shared" si="5"/>
        <v>Alto</v>
      </c>
      <c r="M20" s="105" t="str">
        <f t="shared" si="0"/>
        <v>Requiere Plan de Acción</v>
      </c>
      <c r="N20" s="105" t="str">
        <f t="shared" si="1"/>
        <v>Reducir_mitigar_Transferir_Evitar</v>
      </c>
      <c r="O20" s="233" t="s">
        <v>277</v>
      </c>
      <c r="P20" s="105" t="str">
        <f t="shared" si="2"/>
        <v>Reducir_Mitigar</v>
      </c>
      <c r="Q20" s="233" t="s">
        <v>386</v>
      </c>
      <c r="R20" s="233" t="s">
        <v>385</v>
      </c>
      <c r="S20" s="234">
        <v>45658</v>
      </c>
      <c r="T20" s="234">
        <v>46022</v>
      </c>
      <c r="U20" s="233"/>
      <c r="V20" s="233"/>
      <c r="W20" s="233"/>
      <c r="X20" s="233" t="s">
        <v>408</v>
      </c>
      <c r="Y20" s="233" t="s">
        <v>394</v>
      </c>
      <c r="Z20" s="233" t="s">
        <v>146</v>
      </c>
      <c r="AA20" s="107"/>
      <c r="AB20" s="107"/>
      <c r="AC20" s="128"/>
      <c r="AD20" s="128"/>
      <c r="AE20" s="126"/>
      <c r="AF20" s="209"/>
      <c r="AM20" s="126"/>
      <c r="AN20" s="126"/>
      <c r="AO20" s="103"/>
      <c r="AP20" s="103"/>
      <c r="AQ20" s="103"/>
      <c r="AR20" s="111"/>
      <c r="AS20" s="111"/>
      <c r="AT20" s="111"/>
      <c r="AU20" s="111"/>
      <c r="AV20" s="111"/>
      <c r="AW20" s="103"/>
      <c r="AX20" s="103"/>
    </row>
    <row r="21" spans="1:50" ht="102" x14ac:dyDescent="0.2">
      <c r="A21" s="104" t="str">
        <f>'2 CONTEXTO E IDENTIFICACIÓN'!A21</f>
        <v>R13</v>
      </c>
      <c r="B21" s="105" t="str">
        <f>+'2 CONTEXTO E IDENTIFICACIÓN'!F21</f>
        <v>Posibilidad de pérdida reputacional por la entrega de información reservada e historias clínicas a personas no autorizadas debido a incumplimiento de la política de seguridad de la información</v>
      </c>
      <c r="C21" s="141">
        <f>+'3 PROBABIL E IMPACTO INHERENTE'!E21</f>
        <v>0.6</v>
      </c>
      <c r="D21" s="141">
        <f>+'3 PROBABIL E IMPACTO INHERENTE'!M21</f>
        <v>0.8</v>
      </c>
      <c r="E21" s="136" t="str">
        <f>+'4 MAPA CALOR INHERENTE'!C21</f>
        <v>Media</v>
      </c>
      <c r="F21" s="136" t="str">
        <f>+'4 MAPA CALOR INHERENTE'!D21</f>
        <v>Mayor</v>
      </c>
      <c r="G21" s="105" t="str">
        <f>+'4 MAPA CALOR INHERENTE'!E21</f>
        <v>Alto</v>
      </c>
      <c r="H21" s="135">
        <f>+'5 VALORACIÓN DEL CONTROL'!S59</f>
        <v>0.36</v>
      </c>
      <c r="I21" s="106">
        <f>+'5 VALORACIÓN DEL CONTROL'!T59</f>
        <v>0.8</v>
      </c>
      <c r="J21" s="136" t="str">
        <f t="shared" si="3"/>
        <v>Baja</v>
      </c>
      <c r="K21" s="136" t="str">
        <f t="shared" si="4"/>
        <v>Mayor</v>
      </c>
      <c r="L21" s="105" t="str">
        <f t="shared" si="5"/>
        <v>Alto</v>
      </c>
      <c r="M21" s="105" t="str">
        <f t="shared" si="0"/>
        <v>Requiere Plan de Acción</v>
      </c>
      <c r="N21" s="105" t="str">
        <f t="shared" si="1"/>
        <v>Reducir_mitigar_Transferir_Evitar</v>
      </c>
      <c r="O21" s="233" t="s">
        <v>277</v>
      </c>
      <c r="P21" s="105" t="str">
        <f t="shared" si="2"/>
        <v>Reducir_Mitigar</v>
      </c>
      <c r="Q21" s="233" t="s">
        <v>387</v>
      </c>
      <c r="R21" s="233" t="s">
        <v>388</v>
      </c>
      <c r="S21" s="234">
        <v>45748</v>
      </c>
      <c r="T21" s="234">
        <v>46022</v>
      </c>
      <c r="U21" s="233"/>
      <c r="V21" s="233"/>
      <c r="W21" s="233"/>
      <c r="X21" s="233" t="s">
        <v>409</v>
      </c>
      <c r="Y21" s="233" t="s">
        <v>389</v>
      </c>
      <c r="Z21" s="233" t="s">
        <v>146</v>
      </c>
      <c r="AA21" s="107"/>
      <c r="AB21" s="107"/>
      <c r="AC21" s="128"/>
      <c r="AD21" s="128"/>
      <c r="AE21" s="129"/>
      <c r="AM21" s="126"/>
      <c r="AN21" s="126"/>
      <c r="AO21" s="103"/>
      <c r="AP21" s="124"/>
      <c r="AQ21" s="124"/>
      <c r="AR21" s="124"/>
      <c r="AS21" s="124"/>
      <c r="AT21" s="124"/>
      <c r="AU21" s="124"/>
      <c r="AV21" s="111"/>
      <c r="AW21" s="103"/>
      <c r="AX21" s="103"/>
    </row>
    <row r="22" spans="1:50" x14ac:dyDescent="0.2">
      <c r="A22" s="104" t="str">
        <f>'2 CONTEXTO E IDENTIFICACIÓN'!A22</f>
        <v>R14</v>
      </c>
      <c r="B22" s="105" t="str">
        <f>+'2 CONTEXTO E IDENTIFICACIÓN'!F22</f>
        <v xml:space="preserve">  </v>
      </c>
      <c r="C22" s="141" t="str">
        <f>+'3 PROBABIL E IMPACTO INHERENTE'!E22</f>
        <v/>
      </c>
      <c r="D22" s="141" t="str">
        <f>+'3 PROBABIL E IMPACTO INHERENTE'!M22</f>
        <v/>
      </c>
      <c r="E22" s="136" t="str">
        <f>+'4 MAPA CALOR INHERENTE'!C22</f>
        <v/>
      </c>
      <c r="F22" s="136" t="str">
        <f>+'4 MAPA CALOR INHERENTE'!D22</f>
        <v/>
      </c>
      <c r="G22" s="105" t="str">
        <f>+'4 MAPA CALOR INHERENTE'!E22</f>
        <v/>
      </c>
      <c r="H22" s="135" t="str">
        <f>+'5 VALORACIÓN DEL CONTROL'!S63</f>
        <v/>
      </c>
      <c r="I22" s="106" t="str">
        <f>+'5 VALORACIÓN DEL CONTROL'!T63</f>
        <v/>
      </c>
      <c r="J22" s="136" t="str">
        <f t="shared" si="3"/>
        <v/>
      </c>
      <c r="K22" s="136" t="str">
        <f t="shared" si="4"/>
        <v/>
      </c>
      <c r="L22" s="105" t="str">
        <f t="shared" si="5"/>
        <v/>
      </c>
      <c r="M22" s="105" t="str">
        <f t="shared" si="0"/>
        <v/>
      </c>
      <c r="N22" s="105" t="str">
        <f t="shared" si="1"/>
        <v/>
      </c>
      <c r="O22" s="233"/>
      <c r="P22" s="105" t="str">
        <f t="shared" si="2"/>
        <v/>
      </c>
      <c r="Q22" s="233"/>
      <c r="R22" s="233"/>
      <c r="S22" s="234"/>
      <c r="T22" s="234"/>
      <c r="U22" s="233"/>
      <c r="V22" s="233"/>
      <c r="W22" s="233"/>
      <c r="X22" s="233"/>
      <c r="Y22" s="233"/>
      <c r="Z22" s="233"/>
      <c r="AA22" s="107"/>
      <c r="AB22" s="107"/>
      <c r="AC22" s="128"/>
      <c r="AD22" s="128"/>
      <c r="AO22" s="103"/>
      <c r="AP22" s="130"/>
      <c r="AQ22" s="130"/>
      <c r="AR22" s="130"/>
      <c r="AS22" s="130"/>
      <c r="AT22" s="130"/>
      <c r="AU22" s="130"/>
      <c r="AV22" s="111"/>
      <c r="AW22" s="103"/>
      <c r="AX22" s="103"/>
    </row>
    <row r="23" spans="1:50" x14ac:dyDescent="0.2">
      <c r="A23" s="104" t="str">
        <f>'2 CONTEXTO E IDENTIFICACIÓN'!A23</f>
        <v>R15</v>
      </c>
      <c r="B23" s="105" t="str">
        <f>+'2 CONTEXTO E IDENTIFICACIÓN'!F23</f>
        <v xml:space="preserve">  </v>
      </c>
      <c r="C23" s="141" t="str">
        <f>+'3 PROBABIL E IMPACTO INHERENTE'!E23</f>
        <v/>
      </c>
      <c r="D23" s="141" t="str">
        <f>+'3 PROBABIL E IMPACTO INHERENTE'!M23</f>
        <v/>
      </c>
      <c r="E23" s="136" t="str">
        <f>+'4 MAPA CALOR INHERENTE'!C23</f>
        <v/>
      </c>
      <c r="F23" s="136" t="str">
        <f>+'4 MAPA CALOR INHERENTE'!D23</f>
        <v/>
      </c>
      <c r="G23" s="105" t="str">
        <f>+'4 MAPA CALOR INHERENTE'!E23</f>
        <v/>
      </c>
      <c r="H23" s="135" t="str">
        <f>+'5 VALORACIÓN DEL CONTROL'!S67</f>
        <v/>
      </c>
      <c r="I23" s="106" t="str">
        <f>+'5 VALORACIÓN DEL CONTROL'!T67</f>
        <v/>
      </c>
      <c r="J23" s="136" t="str">
        <f t="shared" si="3"/>
        <v/>
      </c>
      <c r="K23" s="136" t="str">
        <f t="shared" si="4"/>
        <v/>
      </c>
      <c r="L23" s="105" t="str">
        <f t="shared" si="5"/>
        <v/>
      </c>
      <c r="M23" s="105" t="str">
        <f t="shared" si="0"/>
        <v/>
      </c>
      <c r="N23" s="105" t="str">
        <f t="shared" si="1"/>
        <v/>
      </c>
      <c r="O23" s="233"/>
      <c r="P23" s="105" t="str">
        <f t="shared" si="2"/>
        <v/>
      </c>
      <c r="Q23" s="233"/>
      <c r="R23" s="233"/>
      <c r="S23" s="234"/>
      <c r="T23" s="234"/>
      <c r="U23" s="233"/>
      <c r="V23" s="233"/>
      <c r="W23" s="233"/>
      <c r="X23" s="233"/>
      <c r="Y23" s="233"/>
      <c r="Z23" s="233"/>
      <c r="AA23" s="107"/>
      <c r="AB23" s="107"/>
      <c r="AC23" s="128"/>
      <c r="AD23" s="128"/>
      <c r="AO23" s="103"/>
      <c r="AP23" s="124"/>
      <c r="AQ23" s="124"/>
      <c r="AR23" s="124"/>
      <c r="AS23" s="124"/>
      <c r="AT23" s="124"/>
      <c r="AU23" s="124"/>
      <c r="AV23" s="111"/>
      <c r="AW23" s="103"/>
      <c r="AX23" s="103"/>
    </row>
    <row r="24" spans="1:50" x14ac:dyDescent="0.2">
      <c r="A24" s="104" t="str">
        <f>'2 CONTEXTO E IDENTIFICACIÓN'!A24</f>
        <v>R16</v>
      </c>
      <c r="B24" s="105" t="str">
        <f>+'2 CONTEXTO E IDENTIFICACIÓN'!F24</f>
        <v xml:space="preserve">  </v>
      </c>
      <c r="C24" s="141" t="str">
        <f>+'3 PROBABIL E IMPACTO INHERENTE'!E24</f>
        <v/>
      </c>
      <c r="D24" s="141" t="str">
        <f>+'3 PROBABIL E IMPACTO INHERENTE'!M24</f>
        <v/>
      </c>
      <c r="E24" s="136" t="str">
        <f>+'4 MAPA CALOR INHERENTE'!C24</f>
        <v/>
      </c>
      <c r="F24" s="136" t="str">
        <f>+'4 MAPA CALOR INHERENTE'!D24</f>
        <v/>
      </c>
      <c r="G24" s="105" t="str">
        <f>+'4 MAPA CALOR INHERENTE'!E24</f>
        <v/>
      </c>
      <c r="H24" s="135" t="str">
        <f>+'5 VALORACIÓN DEL CONTROL'!S71</f>
        <v/>
      </c>
      <c r="I24" s="106" t="str">
        <f>+'5 VALORACIÓN DEL CONTROL'!T71</f>
        <v/>
      </c>
      <c r="J24" s="136" t="str">
        <f t="shared" si="3"/>
        <v/>
      </c>
      <c r="K24" s="136" t="str">
        <f t="shared" si="4"/>
        <v/>
      </c>
      <c r="L24" s="105" t="str">
        <f t="shared" si="5"/>
        <v/>
      </c>
      <c r="M24" s="105" t="str">
        <f t="shared" si="0"/>
        <v/>
      </c>
      <c r="N24" s="105" t="str">
        <f t="shared" si="1"/>
        <v/>
      </c>
      <c r="O24" s="233"/>
      <c r="P24" s="105" t="str">
        <f t="shared" si="2"/>
        <v/>
      </c>
      <c r="Q24" s="233"/>
      <c r="R24" s="233"/>
      <c r="S24" s="234"/>
      <c r="T24" s="234"/>
      <c r="U24" s="233"/>
      <c r="V24" s="233"/>
      <c r="W24" s="233"/>
      <c r="X24" s="233"/>
      <c r="Y24" s="233"/>
      <c r="Z24" s="233"/>
      <c r="AA24" s="107"/>
      <c r="AB24" s="107"/>
      <c r="AO24" s="103"/>
      <c r="AP24" s="124"/>
      <c r="AQ24" s="124"/>
      <c r="AR24" s="124"/>
      <c r="AS24" s="124"/>
      <c r="AT24" s="124"/>
      <c r="AU24" s="124"/>
      <c r="AV24" s="111"/>
      <c r="AW24" s="103"/>
      <c r="AX24" s="103"/>
    </row>
    <row r="25" spans="1:50" x14ac:dyDescent="0.25">
      <c r="A25" s="104" t="str">
        <f>'2 CONTEXTO E IDENTIFICACIÓN'!A25</f>
        <v>R17</v>
      </c>
      <c r="B25" s="105" t="str">
        <f>+'2 CONTEXTO E IDENTIFICACIÓN'!F25</f>
        <v xml:space="preserve">  </v>
      </c>
      <c r="C25" s="141" t="str">
        <f>+'3 PROBABIL E IMPACTO INHERENTE'!E25</f>
        <v/>
      </c>
      <c r="D25" s="141" t="str">
        <f>+'3 PROBABIL E IMPACTO INHERENTE'!M25</f>
        <v/>
      </c>
      <c r="E25" s="136" t="str">
        <f>+'4 MAPA CALOR INHERENTE'!C25</f>
        <v/>
      </c>
      <c r="F25" s="136" t="str">
        <f>+'4 MAPA CALOR INHERENTE'!D25</f>
        <v/>
      </c>
      <c r="G25" s="105" t="str">
        <f>+'4 MAPA CALOR INHERENTE'!E25</f>
        <v/>
      </c>
      <c r="H25" s="135" t="str">
        <f>+'5 VALORACIÓN DEL CONTROL'!S75</f>
        <v/>
      </c>
      <c r="I25" s="106" t="str">
        <f>+'5 VALORACIÓN DEL CONTROL'!T75</f>
        <v/>
      </c>
      <c r="J25" s="136" t="str">
        <f t="shared" si="3"/>
        <v/>
      </c>
      <c r="K25" s="136" t="str">
        <f t="shared" si="4"/>
        <v/>
      </c>
      <c r="L25" s="105" t="str">
        <f t="shared" si="5"/>
        <v/>
      </c>
      <c r="M25" s="105" t="str">
        <f t="shared" si="0"/>
        <v/>
      </c>
      <c r="N25" s="105" t="str">
        <f t="shared" si="1"/>
        <v/>
      </c>
      <c r="O25" s="233"/>
      <c r="P25" s="105" t="str">
        <f t="shared" si="2"/>
        <v/>
      </c>
      <c r="Q25" s="233"/>
      <c r="R25" s="233"/>
      <c r="S25" s="234"/>
      <c r="T25" s="234"/>
      <c r="U25" s="233"/>
      <c r="V25" s="233"/>
      <c r="W25" s="233"/>
      <c r="X25" s="233"/>
      <c r="Y25" s="233"/>
      <c r="Z25" s="233"/>
      <c r="AA25" s="107"/>
      <c r="AB25" s="107"/>
    </row>
    <row r="26" spans="1:50" x14ac:dyDescent="0.25">
      <c r="A26" s="104" t="str">
        <f>'2 CONTEXTO E IDENTIFICACIÓN'!A26</f>
        <v>R18</v>
      </c>
      <c r="B26" s="105" t="str">
        <f>+'2 CONTEXTO E IDENTIFICACIÓN'!F26</f>
        <v xml:space="preserve">  </v>
      </c>
      <c r="C26" s="141" t="str">
        <f>+'3 PROBABIL E IMPACTO INHERENTE'!E26</f>
        <v/>
      </c>
      <c r="D26" s="141" t="str">
        <f>+'3 PROBABIL E IMPACTO INHERENTE'!M26</f>
        <v/>
      </c>
      <c r="E26" s="136" t="str">
        <f>+'4 MAPA CALOR INHERENTE'!C26</f>
        <v/>
      </c>
      <c r="F26" s="136" t="str">
        <f>+'4 MAPA CALOR INHERENTE'!D26</f>
        <v/>
      </c>
      <c r="G26" s="105" t="str">
        <f>+'4 MAPA CALOR INHERENTE'!E26</f>
        <v/>
      </c>
      <c r="H26" s="135" t="str">
        <f>+'5 VALORACIÓN DEL CONTROL'!S79</f>
        <v/>
      </c>
      <c r="I26" s="106" t="str">
        <f>+'5 VALORACIÓN DEL CONTROL'!T79</f>
        <v/>
      </c>
      <c r="J26" s="136" t="str">
        <f t="shared" si="3"/>
        <v/>
      </c>
      <c r="K26" s="136" t="str">
        <f t="shared" si="4"/>
        <v/>
      </c>
      <c r="L26" s="105" t="str">
        <f t="shared" si="5"/>
        <v/>
      </c>
      <c r="M26" s="105" t="str">
        <f t="shared" si="0"/>
        <v/>
      </c>
      <c r="N26" s="105" t="str">
        <f t="shared" si="1"/>
        <v/>
      </c>
      <c r="O26" s="233"/>
      <c r="P26" s="105" t="str">
        <f t="shared" si="2"/>
        <v/>
      </c>
      <c r="Q26" s="233"/>
      <c r="R26" s="233"/>
      <c r="S26" s="234"/>
      <c r="T26" s="234"/>
      <c r="U26" s="233"/>
      <c r="V26" s="233"/>
      <c r="W26" s="233"/>
      <c r="X26" s="233"/>
      <c r="Y26" s="233"/>
      <c r="Z26" s="233"/>
      <c r="AA26" s="107"/>
      <c r="AB26" s="107"/>
    </row>
    <row r="27" spans="1:50" x14ac:dyDescent="0.25">
      <c r="A27" s="104" t="str">
        <f>'2 CONTEXTO E IDENTIFICACIÓN'!A27</f>
        <v>R19</v>
      </c>
      <c r="B27" s="105" t="str">
        <f>+'2 CONTEXTO E IDENTIFICACIÓN'!F27</f>
        <v xml:space="preserve">  </v>
      </c>
      <c r="C27" s="141" t="str">
        <f>+'3 PROBABIL E IMPACTO INHERENTE'!E27</f>
        <v/>
      </c>
      <c r="D27" s="141" t="str">
        <f>+'3 PROBABIL E IMPACTO INHERENTE'!M27</f>
        <v/>
      </c>
      <c r="E27" s="136" t="str">
        <f>+'4 MAPA CALOR INHERENTE'!C27</f>
        <v/>
      </c>
      <c r="F27" s="136" t="str">
        <f>+'4 MAPA CALOR INHERENTE'!D27</f>
        <v/>
      </c>
      <c r="G27" s="105" t="str">
        <f>+'4 MAPA CALOR INHERENTE'!E27</f>
        <v/>
      </c>
      <c r="H27" s="135" t="str">
        <f>+'5 VALORACIÓN DEL CONTROL'!S83</f>
        <v/>
      </c>
      <c r="I27" s="106" t="str">
        <f>+'5 VALORACIÓN DEL CONTROL'!T83</f>
        <v/>
      </c>
      <c r="J27" s="136" t="str">
        <f t="shared" si="3"/>
        <v/>
      </c>
      <c r="K27" s="136" t="str">
        <f t="shared" si="4"/>
        <v/>
      </c>
      <c r="L27" s="105" t="str">
        <f t="shared" si="5"/>
        <v/>
      </c>
      <c r="M27" s="105" t="str">
        <f t="shared" si="0"/>
        <v/>
      </c>
      <c r="N27" s="105" t="str">
        <f t="shared" si="1"/>
        <v/>
      </c>
      <c r="O27" s="233"/>
      <c r="P27" s="105" t="str">
        <f t="shared" si="2"/>
        <v/>
      </c>
      <c r="Q27" s="233"/>
      <c r="R27" s="233"/>
      <c r="S27" s="234"/>
      <c r="T27" s="234"/>
      <c r="U27" s="233"/>
      <c r="V27" s="233"/>
      <c r="W27" s="233"/>
      <c r="X27" s="233"/>
      <c r="Y27" s="233"/>
      <c r="Z27" s="233"/>
      <c r="AA27" s="107"/>
      <c r="AB27" s="107"/>
    </row>
    <row r="28" spans="1:50" ht="43.5" customHeight="1" x14ac:dyDescent="0.25">
      <c r="A28" s="104" t="str">
        <f>'2 CONTEXTO E IDENTIFICACIÓN'!A28</f>
        <v>R20</v>
      </c>
      <c r="B28" s="105" t="str">
        <f>+'2 CONTEXTO E IDENTIFICACIÓN'!F28</f>
        <v xml:space="preserve">  </v>
      </c>
      <c r="C28" s="141" t="str">
        <f>+'3 PROBABIL E IMPACTO INHERENTE'!E28</f>
        <v/>
      </c>
      <c r="D28" s="141" t="str">
        <f>+'3 PROBABIL E IMPACTO INHERENTE'!M28</f>
        <v/>
      </c>
      <c r="E28" s="136" t="str">
        <f>+'4 MAPA CALOR INHERENTE'!C28</f>
        <v/>
      </c>
      <c r="F28" s="136" t="str">
        <f>+'4 MAPA CALOR INHERENTE'!D28</f>
        <v/>
      </c>
      <c r="G28" s="105" t="str">
        <f>+'4 MAPA CALOR INHERENTE'!E28</f>
        <v/>
      </c>
      <c r="H28" s="135" t="str">
        <f>+'5 VALORACIÓN DEL CONTROL'!S87</f>
        <v/>
      </c>
      <c r="I28" s="106" t="str">
        <f>+'5 VALORACIÓN DEL CONTROL'!T87</f>
        <v/>
      </c>
      <c r="J28" s="136" t="str">
        <f t="shared" si="3"/>
        <v/>
      </c>
      <c r="K28" s="136" t="str">
        <f t="shared" si="4"/>
        <v/>
      </c>
      <c r="L28" s="105" t="str">
        <f t="shared" si="5"/>
        <v/>
      </c>
      <c r="M28" s="105" t="str">
        <f t="shared" si="0"/>
        <v/>
      </c>
      <c r="N28" s="105" t="str">
        <f t="shared" si="1"/>
        <v/>
      </c>
      <c r="O28" s="233"/>
      <c r="P28" s="105" t="str">
        <f t="shared" si="2"/>
        <v/>
      </c>
      <c r="Q28" s="233"/>
      <c r="R28" s="233"/>
      <c r="S28" s="234"/>
      <c r="T28" s="234"/>
      <c r="U28" s="233"/>
      <c r="V28" s="233"/>
      <c r="W28" s="233"/>
      <c r="X28" s="233"/>
      <c r="Y28" s="233"/>
      <c r="Z28" s="233"/>
      <c r="AA28" s="107"/>
      <c r="AB28" s="107"/>
    </row>
    <row r="29" spans="1:50" ht="14.45" customHeight="1" x14ac:dyDescent="0.25">
      <c r="B29" s="87"/>
      <c r="C29" s="87"/>
      <c r="D29" s="87"/>
      <c r="G29" s="87"/>
      <c r="I29" s="87"/>
      <c r="L29" s="87"/>
      <c r="M29" s="87"/>
      <c r="N29" s="87"/>
      <c r="O29" s="87"/>
      <c r="P29" s="87"/>
      <c r="Q29" s="87"/>
      <c r="R29" s="87"/>
      <c r="S29" s="142"/>
      <c r="T29" s="142"/>
      <c r="U29" s="87"/>
      <c r="V29" s="87"/>
      <c r="W29" s="87"/>
      <c r="X29" s="87"/>
      <c r="Y29" s="87"/>
      <c r="Z29" s="87"/>
      <c r="AA29" s="87"/>
      <c r="AB29" s="87"/>
      <c r="AM29" s="92"/>
      <c r="AN29" s="92"/>
      <c r="AO29" s="92"/>
      <c r="AP29" s="92"/>
      <c r="AQ29" s="92"/>
      <c r="AR29" s="87"/>
      <c r="AS29" s="87"/>
      <c r="AT29" s="87"/>
      <c r="AU29" s="87"/>
      <c r="AV29" s="87"/>
    </row>
    <row r="30" spans="1:50" ht="39" customHeight="1" x14ac:dyDescent="0.25">
      <c r="B30" s="87"/>
      <c r="C30" s="87"/>
      <c r="D30" s="87"/>
      <c r="G30" s="87"/>
      <c r="I30" s="87"/>
      <c r="L30" s="87"/>
      <c r="M30" s="87"/>
      <c r="N30" s="87"/>
      <c r="O30" s="87"/>
      <c r="P30" s="87"/>
      <c r="Q30" s="87"/>
      <c r="R30" s="87"/>
      <c r="S30" s="142"/>
      <c r="T30" s="142"/>
      <c r="U30" s="87"/>
      <c r="V30" s="87"/>
      <c r="W30" s="87"/>
      <c r="X30" s="87"/>
      <c r="Y30" s="87"/>
      <c r="Z30" s="87"/>
      <c r="AA30" s="87"/>
      <c r="AB30" s="87"/>
      <c r="AM30" s="92"/>
      <c r="AN30" s="92"/>
      <c r="AO30" s="92"/>
      <c r="AP30" s="92"/>
      <c r="AQ30" s="92"/>
      <c r="AR30" s="87"/>
      <c r="AS30" s="87"/>
      <c r="AT30" s="87"/>
      <c r="AU30" s="87"/>
      <c r="AV30" s="87"/>
    </row>
    <row r="31" spans="1:50" ht="19.5" customHeight="1" x14ac:dyDescent="0.25">
      <c r="B31" s="87"/>
      <c r="C31" s="87"/>
      <c r="D31" s="87"/>
      <c r="G31" s="87"/>
      <c r="I31" s="87"/>
      <c r="L31" s="87"/>
      <c r="M31" s="87"/>
      <c r="N31" s="87"/>
      <c r="O31" s="87"/>
      <c r="P31" s="87"/>
      <c r="Q31" s="87"/>
      <c r="R31" s="87"/>
      <c r="S31" s="142"/>
      <c r="T31" s="142"/>
      <c r="U31" s="87"/>
      <c r="V31" s="87"/>
      <c r="W31" s="87"/>
      <c r="X31" s="87"/>
      <c r="Y31" s="87"/>
      <c r="Z31" s="87"/>
      <c r="AA31" s="87"/>
      <c r="AB31" s="87"/>
      <c r="AM31" s="92"/>
      <c r="AN31" s="92"/>
      <c r="AO31" s="92"/>
      <c r="AP31" s="92"/>
      <c r="AQ31" s="92"/>
      <c r="AR31" s="87"/>
      <c r="AS31" s="87"/>
      <c r="AT31" s="87"/>
      <c r="AU31" s="87"/>
      <c r="AV31" s="87"/>
    </row>
    <row r="32" spans="1:50" ht="19.5" customHeight="1" x14ac:dyDescent="0.25">
      <c r="B32" s="87"/>
      <c r="C32" s="87"/>
      <c r="D32" s="87"/>
      <c r="G32" s="87"/>
      <c r="I32" s="87"/>
      <c r="L32" s="87"/>
      <c r="M32" s="87"/>
      <c r="N32" s="87"/>
      <c r="O32" s="87"/>
      <c r="P32" s="87"/>
      <c r="Q32" s="87"/>
      <c r="R32" s="87"/>
      <c r="S32" s="142"/>
      <c r="T32" s="142"/>
      <c r="U32" s="87"/>
      <c r="V32" s="87"/>
      <c r="W32" s="87"/>
      <c r="X32" s="87"/>
      <c r="Y32" s="87"/>
      <c r="Z32" s="87"/>
      <c r="AA32" s="87"/>
      <c r="AB32" s="87"/>
      <c r="AM32" s="92"/>
      <c r="AN32" s="92"/>
      <c r="AO32" s="92"/>
      <c r="AP32" s="92"/>
      <c r="AQ32" s="92"/>
      <c r="AR32" s="87"/>
      <c r="AS32" s="87"/>
      <c r="AT32" s="87"/>
      <c r="AU32" s="87"/>
      <c r="AV32" s="87"/>
    </row>
    <row r="33" spans="5:43" s="87" customFormat="1" ht="19.5" customHeight="1" x14ac:dyDescent="0.25">
      <c r="E33" s="137"/>
      <c r="F33" s="137"/>
      <c r="H33" s="92"/>
      <c r="J33" s="137"/>
      <c r="K33" s="137"/>
      <c r="S33" s="142"/>
      <c r="T33" s="142"/>
      <c r="AM33" s="92"/>
      <c r="AN33" s="92"/>
      <c r="AO33" s="92"/>
      <c r="AP33" s="92"/>
      <c r="AQ33" s="92"/>
    </row>
    <row r="34" spans="5:43" s="87" customFormat="1" ht="19.5" customHeight="1" x14ac:dyDescent="0.25">
      <c r="E34" s="137"/>
      <c r="F34" s="137"/>
      <c r="H34" s="92"/>
      <c r="J34" s="137"/>
      <c r="K34" s="137"/>
      <c r="S34" s="142"/>
      <c r="T34" s="142"/>
      <c r="AM34" s="92"/>
      <c r="AN34" s="92"/>
      <c r="AO34" s="92"/>
      <c r="AP34" s="92"/>
      <c r="AQ34" s="92"/>
    </row>
    <row r="35" spans="5:43" s="87" customFormat="1" ht="19.5" customHeight="1" x14ac:dyDescent="0.25">
      <c r="E35" s="137"/>
      <c r="F35" s="137"/>
      <c r="H35" s="92"/>
      <c r="J35" s="137"/>
      <c r="K35" s="137"/>
      <c r="S35" s="142"/>
      <c r="T35" s="142"/>
      <c r="AM35" s="92"/>
      <c r="AN35" s="92"/>
      <c r="AO35" s="92"/>
      <c r="AP35" s="92"/>
      <c r="AQ35" s="92"/>
    </row>
  </sheetData>
  <sheetProtection sheet="1" formatCells="0" formatColumns="0" formatRows="0" sort="0" autoFilter="0" pivotTables="0"/>
  <autoFilter ref="A8:AX28" xr:uid="{00000000-0009-0000-0000-000007000000}">
    <filterColumn colId="41" showButton="0"/>
    <filterColumn colId="42" showButton="0"/>
    <filterColumn colId="43" showButton="0"/>
    <filterColumn colId="44" showButton="0"/>
    <filterColumn colId="45" showButton="0"/>
    <filterColumn colId="46" showButton="0"/>
  </autoFilter>
  <dataConsolidate/>
  <mergeCells count="10">
    <mergeCell ref="AC9:AC13"/>
    <mergeCell ref="E7:G7"/>
    <mergeCell ref="AF5:AJ5"/>
    <mergeCell ref="A1:A2"/>
    <mergeCell ref="B1:B2"/>
    <mergeCell ref="J7:L7"/>
    <mergeCell ref="U7:W7"/>
    <mergeCell ref="Q7:T7"/>
    <mergeCell ref="B4:D4"/>
    <mergeCell ref="B5:D5"/>
  </mergeCells>
  <conditionalFormatting sqref="E9:E28">
    <cfRule type="cellIs" dxfId="31" priority="6" operator="equal">
      <formula>$AE$13</formula>
    </cfRule>
    <cfRule type="cellIs" dxfId="30" priority="7" operator="equal">
      <formula>$AE$12</formula>
    </cfRule>
    <cfRule type="cellIs" dxfId="29" priority="8" operator="equal">
      <formula>$AE$11</formula>
    </cfRule>
    <cfRule type="cellIs" dxfId="28" priority="9" operator="equal">
      <formula>$AE$10</formula>
    </cfRule>
    <cfRule type="cellIs" dxfId="27" priority="10" operator="equal">
      <formula>$AE$9</formula>
    </cfRule>
  </conditionalFormatting>
  <conditionalFormatting sqref="F9:F28">
    <cfRule type="cellIs" dxfId="26" priority="1" operator="equal">
      <formula>$AF$8</formula>
    </cfRule>
    <cfRule type="cellIs" dxfId="25" priority="2" operator="equal">
      <formula>$AG$8</formula>
    </cfRule>
    <cfRule type="cellIs" dxfId="24" priority="3" operator="equal">
      <formula>$AH$8</formula>
    </cfRule>
    <cfRule type="cellIs" dxfId="23" priority="4" operator="equal">
      <formula>$AI$8</formula>
    </cfRule>
    <cfRule type="cellIs" dxfId="22" priority="5" operator="equal">
      <formula>$AJ$8</formula>
    </cfRule>
  </conditionalFormatting>
  <conditionalFormatting sqref="G9:G28">
    <cfRule type="cellIs" dxfId="21" priority="11" operator="equal">
      <formula>$AF$16</formula>
    </cfRule>
    <cfRule type="cellIs" dxfId="20" priority="12" operator="equal">
      <formula>$AF$17</formula>
    </cfRule>
    <cfRule type="cellIs" dxfId="19" priority="13" operator="equal">
      <formula>$AF$18</formula>
    </cfRule>
    <cfRule type="cellIs" dxfId="18" priority="14" operator="equal">
      <formula>$AF$19</formula>
    </cfRule>
  </conditionalFormatting>
  <conditionalFormatting sqref="I9:J28">
    <cfRule type="cellIs" dxfId="17" priority="15" operator="equal">
      <formula>$AE$13</formula>
    </cfRule>
    <cfRule type="cellIs" dxfId="16" priority="16" operator="equal">
      <formula>$AE$12</formula>
    </cfRule>
    <cfRule type="cellIs" dxfId="15" priority="17" operator="equal">
      <formula>$AE$11</formula>
    </cfRule>
    <cfRule type="cellIs" dxfId="14" priority="18" operator="equal">
      <formula>$AE$10</formula>
    </cfRule>
    <cfRule type="cellIs" dxfId="13" priority="19" operator="equal">
      <formula>$AE$9</formula>
    </cfRule>
  </conditionalFormatting>
  <conditionalFormatting sqref="K9:K28">
    <cfRule type="cellIs" dxfId="12" priority="20" operator="equal">
      <formula>$AF$8</formula>
    </cfRule>
    <cfRule type="cellIs" dxfId="11" priority="21" operator="equal">
      <formula>$AG$8</formula>
    </cfRule>
    <cfRule type="cellIs" dxfId="10" priority="22" operator="equal">
      <formula>$AH$8</formula>
    </cfRule>
    <cfRule type="cellIs" dxfId="9" priority="23" operator="equal">
      <formula>$AI$8</formula>
    </cfRule>
    <cfRule type="cellIs" dxfId="8" priority="24" operator="equal">
      <formula>$AJ$8</formula>
    </cfRule>
  </conditionalFormatting>
  <conditionalFormatting sqref="L9:L28">
    <cfRule type="cellIs" dxfId="7" priority="30" operator="equal">
      <formula>$AF$16</formula>
    </cfRule>
    <cfRule type="cellIs" dxfId="6" priority="31" operator="equal">
      <formula>$AF$17</formula>
    </cfRule>
    <cfRule type="cellIs" dxfId="5" priority="32" operator="equal">
      <formula>$AF$18</formula>
    </cfRule>
    <cfRule type="cellIs" dxfId="4" priority="33" operator="equal">
      <formula>$AF$19</formula>
    </cfRule>
  </conditionalFormatting>
  <dataValidations count="4">
    <dataValidation type="list" allowBlank="1" showInputMessage="1" showErrorMessage="1" sqref="JP9:JV16"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700-000001000000}"/>
    <dataValidation allowBlank="1" showInputMessage="1" showErrorMessage="1" prompt="Es la materialización del riesgo y las consecuencias de su aparición. Su escala es: 5 bajo impacto, 10 medio, 20 alto impacto._x000a_" sqref="JP8:JV8" xr:uid="{00000000-0002-0000-0700-000002000000}"/>
    <dataValidation type="list" allowBlank="1" showInputMessage="1" showErrorMessage="1" sqref="O9:O28" xr:uid="{00000000-0002-0000-07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'11 FORMULAS'!$V$3:$V$6</xm:f>
          </x14:formula1>
          <xm:sqref>Z9:Z28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9"/>
  <sheetViews>
    <sheetView zoomScale="70" zoomScaleNormal="70" workbookViewId="0">
      <selection activeCell="V3" sqref="V3"/>
    </sheetView>
  </sheetViews>
  <sheetFormatPr baseColWidth="10" defaultColWidth="10.85546875" defaultRowHeight="12.75" x14ac:dyDescent="0.2"/>
  <cols>
    <col min="1" max="1" width="32.140625" style="155" customWidth="1"/>
    <col min="2" max="2" width="38.42578125" style="155" bestFit="1" customWidth="1"/>
    <col min="3" max="3" width="21.7109375" style="155" customWidth="1"/>
    <col min="4" max="4" width="10.85546875" style="155"/>
    <col min="5" max="5" width="20.42578125" style="155" customWidth="1"/>
    <col min="6" max="6" width="16.42578125" style="155" customWidth="1"/>
    <col min="7" max="7" width="10.85546875" style="155"/>
    <col min="8" max="8" width="16" style="155" customWidth="1"/>
    <col min="9" max="9" width="21" style="155" customWidth="1"/>
    <col min="10" max="10" width="10.85546875" style="155"/>
    <col min="11" max="11" width="20.85546875" style="155" customWidth="1"/>
    <col min="12" max="12" width="10.85546875" style="155"/>
    <col min="13" max="13" width="21" style="155" customWidth="1"/>
    <col min="14" max="15" width="10.85546875" style="155"/>
    <col min="16" max="16" width="14.85546875" style="155" customWidth="1"/>
    <col min="17" max="17" width="10.85546875" style="155"/>
    <col min="18" max="18" width="16.42578125" style="155" customWidth="1"/>
    <col min="19" max="19" width="10.85546875" style="155"/>
    <col min="20" max="20" width="30.140625" style="155" customWidth="1"/>
    <col min="21" max="16384" width="10.85546875" style="155"/>
  </cols>
  <sheetData>
    <row r="1" spans="1:22" ht="25.5" customHeight="1" x14ac:dyDescent="0.2">
      <c r="A1" s="481" t="s">
        <v>280</v>
      </c>
      <c r="B1" s="481"/>
      <c r="E1" s="480" t="s">
        <v>135</v>
      </c>
      <c r="F1" s="480"/>
      <c r="G1" s="480"/>
      <c r="H1" s="480"/>
    </row>
    <row r="2" spans="1:22" ht="48.95" customHeight="1" x14ac:dyDescent="0.2">
      <c r="B2" s="170" t="s">
        <v>51</v>
      </c>
      <c r="C2" s="170"/>
      <c r="E2" s="479" t="s">
        <v>105</v>
      </c>
      <c r="F2" s="479"/>
      <c r="G2" s="479"/>
      <c r="H2" s="479"/>
      <c r="I2" s="479"/>
      <c r="K2" s="479" t="s">
        <v>96</v>
      </c>
      <c r="L2" s="479"/>
      <c r="M2" s="479"/>
      <c r="O2" s="479" t="s">
        <v>114</v>
      </c>
      <c r="P2" s="479"/>
      <c r="R2" s="156" t="s">
        <v>125</v>
      </c>
      <c r="T2" s="156" t="s">
        <v>155</v>
      </c>
      <c r="V2" s="95" t="s">
        <v>132</v>
      </c>
    </row>
    <row r="3" spans="1:22" ht="29.25" thickBot="1" x14ac:dyDescent="0.25">
      <c r="A3" s="157" t="s">
        <v>8</v>
      </c>
      <c r="B3" s="170" t="s">
        <v>8</v>
      </c>
      <c r="C3" s="170" t="s">
        <v>51</v>
      </c>
      <c r="E3" s="158" t="s">
        <v>90</v>
      </c>
      <c r="F3" s="158" t="s">
        <v>91</v>
      </c>
      <c r="H3" s="158" t="s">
        <v>92</v>
      </c>
      <c r="I3" s="158" t="s">
        <v>93</v>
      </c>
      <c r="K3" s="156" t="s">
        <v>97</v>
      </c>
      <c r="L3" s="156" t="s">
        <v>3</v>
      </c>
      <c r="M3" s="156" t="s">
        <v>102</v>
      </c>
      <c r="O3" s="162" t="s">
        <v>90</v>
      </c>
      <c r="P3" s="162" t="s">
        <v>203</v>
      </c>
      <c r="R3" s="157" t="s">
        <v>126</v>
      </c>
      <c r="T3" s="18" t="s">
        <v>139</v>
      </c>
      <c r="V3" s="72" t="s">
        <v>144</v>
      </c>
    </row>
    <row r="4" spans="1:22" ht="28.5" x14ac:dyDescent="0.2">
      <c r="A4" s="169" t="s">
        <v>159</v>
      </c>
      <c r="B4" s="172" t="s">
        <v>159</v>
      </c>
      <c r="C4" s="184" t="s">
        <v>136</v>
      </c>
      <c r="E4" s="157" t="s">
        <v>106</v>
      </c>
      <c r="F4" s="159">
        <v>0.25</v>
      </c>
      <c r="H4" s="157" t="s">
        <v>94</v>
      </c>
      <c r="I4" s="159">
        <v>0.25</v>
      </c>
      <c r="K4" s="157" t="s">
        <v>98</v>
      </c>
      <c r="L4" s="157" t="s">
        <v>100</v>
      </c>
      <c r="M4" s="157" t="s">
        <v>103</v>
      </c>
      <c r="O4" s="157" t="s">
        <v>106</v>
      </c>
      <c r="P4" s="208" t="s">
        <v>54</v>
      </c>
      <c r="R4" s="157" t="s">
        <v>127</v>
      </c>
      <c r="T4" s="18" t="s">
        <v>140</v>
      </c>
      <c r="V4" s="72" t="s">
        <v>146</v>
      </c>
    </row>
    <row r="5" spans="1:22" ht="29.25" thickBot="1" x14ac:dyDescent="0.25">
      <c r="A5" s="169" t="s">
        <v>160</v>
      </c>
      <c r="B5" s="176"/>
      <c r="C5" s="185"/>
      <c r="E5" s="157" t="s">
        <v>107</v>
      </c>
      <c r="F5" s="159">
        <v>0.15</v>
      </c>
      <c r="H5" s="157" t="s">
        <v>95</v>
      </c>
      <c r="I5" s="159">
        <v>0.15</v>
      </c>
      <c r="K5" s="157" t="s">
        <v>99</v>
      </c>
      <c r="L5" s="157" t="s">
        <v>101</v>
      </c>
      <c r="M5" s="157" t="s">
        <v>104</v>
      </c>
      <c r="O5" s="157" t="s">
        <v>107</v>
      </c>
      <c r="P5" s="208" t="s">
        <v>54</v>
      </c>
      <c r="R5" s="157" t="s">
        <v>128</v>
      </c>
      <c r="T5" s="18" t="s">
        <v>141</v>
      </c>
      <c r="V5" s="72" t="s">
        <v>145</v>
      </c>
    </row>
    <row r="6" spans="1:22" ht="28.5" x14ac:dyDescent="0.2">
      <c r="A6" s="169" t="s">
        <v>161</v>
      </c>
      <c r="B6" s="178" t="s">
        <v>160</v>
      </c>
      <c r="C6" s="186" t="s">
        <v>142</v>
      </c>
      <c r="E6" s="157" t="s">
        <v>108</v>
      </c>
      <c r="F6" s="159">
        <v>0.1</v>
      </c>
      <c r="H6" s="157"/>
      <c r="I6" s="157"/>
      <c r="K6" s="157"/>
      <c r="L6" s="157"/>
      <c r="M6" s="157"/>
      <c r="O6" s="157" t="s">
        <v>108</v>
      </c>
      <c r="P6" s="208" t="s">
        <v>87</v>
      </c>
      <c r="R6" s="157" t="s">
        <v>129</v>
      </c>
      <c r="T6" s="18" t="s">
        <v>266</v>
      </c>
      <c r="V6" s="157"/>
    </row>
    <row r="7" spans="1:22" ht="13.5" thickBot="1" x14ac:dyDescent="0.25">
      <c r="A7" s="169" t="s">
        <v>162</v>
      </c>
      <c r="B7" s="176"/>
      <c r="C7" s="185"/>
      <c r="E7" s="157"/>
      <c r="F7" s="159"/>
      <c r="O7" s="160"/>
      <c r="R7" s="157" t="s">
        <v>130</v>
      </c>
    </row>
    <row r="8" spans="1:22" x14ac:dyDescent="0.2">
      <c r="A8" s="169" t="s">
        <v>163</v>
      </c>
      <c r="B8" s="178" t="s">
        <v>161</v>
      </c>
      <c r="C8" s="186" t="s">
        <v>77</v>
      </c>
      <c r="R8" s="157"/>
    </row>
    <row r="9" spans="1:22" ht="26.25" thickBot="1" x14ac:dyDescent="0.25">
      <c r="A9" s="169" t="s">
        <v>164</v>
      </c>
      <c r="B9" s="180"/>
      <c r="C9" s="185"/>
    </row>
    <row r="10" spans="1:22" x14ac:dyDescent="0.2">
      <c r="A10" s="169" t="s">
        <v>165</v>
      </c>
      <c r="B10" s="178" t="s">
        <v>162</v>
      </c>
      <c r="C10" s="186" t="s">
        <v>137</v>
      </c>
    </row>
    <row r="11" spans="1:22" ht="14.1" customHeight="1" thickBot="1" x14ac:dyDescent="0.25">
      <c r="A11" s="171"/>
      <c r="B11" s="176"/>
      <c r="C11" s="185"/>
    </row>
    <row r="12" spans="1:22" ht="14.1" customHeight="1" x14ac:dyDescent="0.2">
      <c r="B12" s="178" t="s">
        <v>163</v>
      </c>
      <c r="C12" s="179" t="s">
        <v>136</v>
      </c>
    </row>
    <row r="13" spans="1:22" ht="14.1" customHeight="1" x14ac:dyDescent="0.2">
      <c r="A13" s="340" t="s">
        <v>282</v>
      </c>
      <c r="B13" s="175"/>
      <c r="C13" s="174" t="s">
        <v>142</v>
      </c>
    </row>
    <row r="14" spans="1:22" ht="14.1" customHeight="1" x14ac:dyDescent="0.2">
      <c r="A14" s="155" t="s">
        <v>283</v>
      </c>
      <c r="B14" s="173"/>
      <c r="C14" s="174" t="s">
        <v>77</v>
      </c>
    </row>
    <row r="15" spans="1:22" ht="14.1" customHeight="1" x14ac:dyDescent="0.2">
      <c r="A15" s="155" t="s">
        <v>284</v>
      </c>
      <c r="B15" s="173"/>
      <c r="C15" s="174" t="s">
        <v>137</v>
      </c>
    </row>
    <row r="16" spans="1:22" ht="14.1" customHeight="1" x14ac:dyDescent="0.2">
      <c r="B16" s="173"/>
      <c r="C16" s="174" t="s">
        <v>49</v>
      </c>
    </row>
    <row r="17" spans="1:6" ht="14.1" customHeight="1" thickBot="1" x14ac:dyDescent="0.25">
      <c r="B17" s="176"/>
      <c r="C17" s="177"/>
    </row>
    <row r="18" spans="1:6" ht="25.5" x14ac:dyDescent="0.2">
      <c r="B18" s="178" t="s">
        <v>164</v>
      </c>
      <c r="C18" s="179" t="s">
        <v>136</v>
      </c>
    </row>
    <row r="19" spans="1:6" ht="14.1" customHeight="1" x14ac:dyDescent="0.2">
      <c r="B19" s="173"/>
      <c r="C19" s="174" t="s">
        <v>142</v>
      </c>
    </row>
    <row r="20" spans="1:6" ht="14.1" customHeight="1" x14ac:dyDescent="0.2">
      <c r="B20" s="173"/>
      <c r="C20" s="174" t="s">
        <v>77</v>
      </c>
    </row>
    <row r="21" spans="1:6" ht="14.1" customHeight="1" x14ac:dyDescent="0.2">
      <c r="B21" s="173"/>
      <c r="C21" s="174" t="s">
        <v>137</v>
      </c>
    </row>
    <row r="22" spans="1:6" ht="14.1" customHeight="1" x14ac:dyDescent="0.2">
      <c r="B22" s="173"/>
      <c r="C22" s="174" t="s">
        <v>49</v>
      </c>
    </row>
    <row r="23" spans="1:6" ht="14.1" customHeight="1" thickBot="1" x14ac:dyDescent="0.25">
      <c r="B23" s="180"/>
      <c r="C23" s="181"/>
    </row>
    <row r="24" spans="1:6" ht="14.1" customHeight="1" x14ac:dyDescent="0.2">
      <c r="B24" s="178" t="s">
        <v>165</v>
      </c>
      <c r="C24" s="179" t="s">
        <v>49</v>
      </c>
    </row>
    <row r="25" spans="1:6" ht="14.1" customHeight="1" x14ac:dyDescent="0.2">
      <c r="B25" s="173"/>
      <c r="C25" s="174" t="s">
        <v>142</v>
      </c>
    </row>
    <row r="26" spans="1:6" ht="14.1" customHeight="1" thickBot="1" x14ac:dyDescent="0.25">
      <c r="B26" s="176"/>
      <c r="C26" s="177"/>
    </row>
    <row r="31" spans="1:6" x14ac:dyDescent="0.2">
      <c r="A31" s="340" t="s">
        <v>282</v>
      </c>
      <c r="B31" s="155" t="s">
        <v>294</v>
      </c>
      <c r="C31" s="155" t="s">
        <v>295</v>
      </c>
    </row>
    <row r="32" spans="1:6" ht="15" x14ac:dyDescent="0.25">
      <c r="A32" s="155" t="s">
        <v>283</v>
      </c>
      <c r="B32" s="18" t="s">
        <v>290</v>
      </c>
      <c r="C32" s="155" t="s">
        <v>293</v>
      </c>
      <c r="D32"/>
      <c r="E32"/>
      <c r="F32"/>
    </row>
    <row r="33" spans="1:7" ht="15" x14ac:dyDescent="0.25">
      <c r="B33" s="18" t="s">
        <v>291</v>
      </c>
      <c r="D33"/>
      <c r="E33"/>
      <c r="F33"/>
      <c r="G33"/>
    </row>
    <row r="34" spans="1:7" ht="28.5" x14ac:dyDescent="0.2">
      <c r="B34" s="18" t="s">
        <v>292</v>
      </c>
    </row>
    <row r="35" spans="1:7" x14ac:dyDescent="0.2">
      <c r="B35" s="155" t="s">
        <v>296</v>
      </c>
      <c r="C35" s="155" t="s">
        <v>297</v>
      </c>
    </row>
    <row r="36" spans="1:7" ht="30" x14ac:dyDescent="0.2">
      <c r="A36" s="155" t="s">
        <v>284</v>
      </c>
      <c r="B36" s="341" t="s">
        <v>285</v>
      </c>
      <c r="C36" s="155" t="s">
        <v>289</v>
      </c>
    </row>
    <row r="37" spans="1:7" ht="30" x14ac:dyDescent="0.2">
      <c r="B37" s="341" t="s">
        <v>286</v>
      </c>
    </row>
    <row r="38" spans="1:7" ht="30" x14ac:dyDescent="0.2">
      <c r="B38" s="341" t="s">
        <v>287</v>
      </c>
    </row>
    <row r="39" spans="1:7" ht="30" x14ac:dyDescent="0.2">
      <c r="B39" s="341" t="s">
        <v>288</v>
      </c>
    </row>
  </sheetData>
  <sheetProtection formatCells="0" formatColumns="0" formatRows="0"/>
  <mergeCells count="5">
    <mergeCell ref="E2:I2"/>
    <mergeCell ref="K2:M2"/>
    <mergeCell ref="O2:P2"/>
    <mergeCell ref="E1:H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21</vt:i4>
      </vt:variant>
    </vt:vector>
  </HeadingPairs>
  <TitlesOfParts>
    <vt:vector size="32"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10 CONTROL DE CAMBIOS</vt:lpstr>
      <vt:lpstr>Afectación_Económica</vt:lpstr>
      <vt:lpstr>'10 CONTROL DE CAMBIOS'!Área_de_impresión</vt:lpstr>
      <vt:lpstr>'3 PROBABIL E IMPACTO INHERENTE'!Área_de_impresión</vt:lpstr>
      <vt:lpstr>E_Relaciones_Laborales</vt:lpstr>
      <vt:lpstr>F_Usuarios_Productos_y_Prácticas_Organizacionales</vt:lpstr>
      <vt:lpstr>Fiscal</vt:lpstr>
      <vt:lpstr>Fiscal_A</vt:lpstr>
      <vt:lpstr>Fiscal_B</vt:lpstr>
      <vt:lpstr>G_Daños_Activos_Físicos</vt:lpstr>
      <vt:lpstr>Gestión</vt:lpstr>
      <vt:lpstr>Gestión_A</vt:lpstr>
      <vt:lpstr>Gestión_B</vt:lpstr>
      <vt:lpstr>Posibilidad__de_efecto_dañoso_sobre_el_interes_patrimonial</vt:lpstr>
      <vt:lpstr>Posibilidad_de_pérdida_Económica</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CENTRO DE SALUD AMBALA</cp:lastModifiedBy>
  <cp:lastPrinted>2021-05-20T21:19:24Z</cp:lastPrinted>
  <dcterms:created xsi:type="dcterms:W3CDTF">2006-09-16T00:00:00Z</dcterms:created>
  <dcterms:modified xsi:type="dcterms:W3CDTF">2025-09-13T00:31:24Z</dcterms:modified>
</cp:coreProperties>
</file>